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H:\_Раскрытие информации\2015 факт\Информация об основных показателях финансово - хозяйственной деятельности за 2015 год\"/>
    </mc:Choice>
  </mc:AlternateContent>
  <bookViews>
    <workbookView xWindow="0" yWindow="0" windowWidth="19200" windowHeight="11595"/>
  </bookViews>
  <sheets>
    <sheet name="Титульный" sheetId="1" r:id="rId1"/>
    <sheet name="Список МО" sheetId="2" r:id="rId2"/>
    <sheet name="Показатели (факт)" sheetId="3" r:id="rId3"/>
    <sheet name="Потр. характеристики" sheetId="4" r:id="rId4"/>
    <sheet name="Инвестиции" sheetId="5" r:id="rId5"/>
    <sheet name="Комментарии" sheetId="6" r:id="rId6"/>
  </sheets>
  <externalReferences>
    <externalReference r:id="rId7"/>
  </externalReferences>
  <definedNames>
    <definedName name="anscount" hidden="1">1</definedName>
    <definedName name="buhg_flag">Титульный!$F$26</definedName>
    <definedName name="checkCell_List01">'Список МО'!$D$13:$H$81</definedName>
    <definedName name="checkCell_List01_1">'Список МО'!$F$8:$H$9</definedName>
    <definedName name="checkCell_List02">'Показатели (факт)'!$D$10:$G$67</definedName>
    <definedName name="checkCell_List05">'Потр. характеристики'!$D$10:$F$30</definedName>
    <definedName name="checkCell_List06">Инвестиции!$E$11:$M$112</definedName>
    <definedName name="dateBuhg">Титульный!$F$28</definedName>
    <definedName name="et_List06_1">Инвестиции!$19:$21</definedName>
    <definedName name="et_List06_2">Инвестиции!$79:$81</definedName>
    <definedName name="et_List06_3">Инвестиции!$92:$96</definedName>
    <definedName name="et_List06_4">Инвестиции!$20:$20</definedName>
    <definedName name="fil">Титульный!$F$18</definedName>
    <definedName name="fil_flag">Титульный!$F$15</definedName>
    <definedName name="flag_internet">Титульный!$F$34</definedName>
    <definedName name="flag_ipr">Титульный!$F$32</definedName>
    <definedName name="flag_publication">Титульный!$F$11</definedName>
    <definedName name="inn">Титульный!$F$19</definedName>
    <definedName name="kind_of_activity">[1]TEHSHEET!$J$13:$J$15</definedName>
    <definedName name="kind_of_NDS">[1]TEHSHEET!$I$2:$I$4</definedName>
    <definedName name="kind_of_purchase_method">[1]TEHSHEET!$O$2:$O$4</definedName>
    <definedName name="kpp">Титульный!$F$20</definedName>
    <definedName name="List02_cons_ee">'Показатели (факт)'!$F$65:$G$66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(факт)'!$G$59</definedName>
    <definedName name="List02_revenue_from_activity_80_flag">'Показатели (факт)'!$G$60</definedName>
    <definedName name="List06_date_ip">Инвестиции!$H$12</definedName>
    <definedName name="List06_date_r_ip">Инвестиции!$H$16:$M$17</definedName>
    <definedName name="List06_flag_year">Инвестиции!$M$19:$M$47</definedName>
    <definedName name="List06_main_column">Инвестиции!$H$11:$H$112</definedName>
    <definedName name="List06_objective_of_IPR">Инвестиции!$H$13</definedName>
    <definedName name="mo_List01">'Список МО'!$G$13:$G$81</definedName>
    <definedName name="mr_List01">'Список МО'!$E$13:$E$81</definedName>
    <definedName name="nalog">Титульный!$F$24</definedName>
    <definedName name="org">Титульный!$F$17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Комментарии!$C$12:$C$20</definedName>
    <definedName name="pDel_List01_1">'Список МО'!$C$13:$C$81</definedName>
    <definedName name="pDel_List01_2">'Список МО'!$I$13:$I$81</definedName>
    <definedName name="pDel_List02_1">'Показатели (факт)'!$C$11:$C$13</definedName>
    <definedName name="pDel_List02_5">'Показатели (факт)'!$C$37:$C$52</definedName>
    <definedName name="pDel_List06_1">Инвестиции!$C$19:$C$47</definedName>
    <definedName name="pDel_List06_2">Инвестиции!$D$79:$D$85</definedName>
    <definedName name="pDel_List06_3">Инвестиции!$D$92:$D$112</definedName>
    <definedName name="pDel_List06_4">Инвестиции!$D$19:$D$47</definedName>
    <definedName name="pIns_Comm">Комментарии!$E$20</definedName>
    <definedName name="pIns_List01_1">'Список МО'!$E$81</definedName>
    <definedName name="pIns_List02_1">'Показатели (факт)'!$E$13</definedName>
    <definedName name="pIns_List02_5">'Показатели (факт)'!$E$52</definedName>
    <definedName name="pIns_List06_1">Инвестиции!$F$47</definedName>
    <definedName name="pIns_List06_2">Инвестиции!$F$85</definedName>
    <definedName name="pIns_List06_3">Инвестиции!$F$112</definedName>
    <definedName name="PROT_22">P3_PROT_22,P4_PROT_22,P5_PROT_22</definedName>
    <definedName name="pVDel_List06_1">Инвестиции!$I$8:$M$8</definedName>
    <definedName name="pVIns_List06_1">Инвестиции!$M$9</definedName>
    <definedName name="region_name">Титульный!$F$7</definedName>
    <definedName name="RegulatoryPeriod">Титульный!$F$13:$F$13</definedName>
    <definedName name="revenue_from_activity_80_flag">Титульный!$F$30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[1]TEHSHEET!$P$2:$P$13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vdet">Титульный!$F$22</definedName>
    <definedName name="version">[1]Инструкция!$B$3</definedName>
    <definedName name="Vet_List06_1">Инвестиции!$I:$I</definedName>
    <definedName name="year_list">[1]TEHSHEET!$D$2:$D$6</definedName>
    <definedName name="_xlnm.Print_Titles" localSheetId="4">Инвестиции!$9:$9</definedName>
    <definedName name="_xlnm.Print_Titles" localSheetId="2">'Показатели (факт)'!$8:$8</definedName>
    <definedName name="_xlnm.Print_Titles" localSheetId="1">'Список МО'!$11:$11</definedName>
    <definedName name="_xlnm.Print_Area" localSheetId="4">Инвестиции!$A$1:$L$112</definedName>
    <definedName name="_xlnm.Print_Area" localSheetId="2">'Показатели (факт)'!$A$1:$H$69</definedName>
    <definedName name="_xlnm.Print_Area" localSheetId="3">'Потр. характеристики'!$A$1:$G$30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E6" i="5"/>
  <c r="I9" i="5"/>
  <c r="J9" i="5"/>
  <c r="K9" i="5"/>
  <c r="L9" i="5"/>
  <c r="E19" i="5"/>
  <c r="I19" i="5"/>
  <c r="I18" i="5" s="1"/>
  <c r="J19" i="5"/>
  <c r="J18" i="5" s="1"/>
  <c r="K19" i="5"/>
  <c r="K18" i="5" s="1"/>
  <c r="L19" i="5"/>
  <c r="L18" i="5" s="1"/>
  <c r="E20" i="5"/>
  <c r="H20" i="5"/>
  <c r="H19" i="5" s="1"/>
  <c r="E22" i="5"/>
  <c r="I22" i="5"/>
  <c r="J22" i="5"/>
  <c r="K22" i="5"/>
  <c r="L22" i="5"/>
  <c r="E23" i="5"/>
  <c r="H23" i="5"/>
  <c r="H22" i="5" s="1"/>
  <c r="E24" i="5"/>
  <c r="H24" i="5"/>
  <c r="E25" i="5"/>
  <c r="H25" i="5"/>
  <c r="E27" i="5"/>
  <c r="I27" i="5"/>
  <c r="J27" i="5"/>
  <c r="K27" i="5"/>
  <c r="L27" i="5"/>
  <c r="E28" i="5"/>
  <c r="H28" i="5"/>
  <c r="H27" i="5" s="1"/>
  <c r="E29" i="5"/>
  <c r="H29" i="5"/>
  <c r="E30" i="5"/>
  <c r="H30" i="5"/>
  <c r="E32" i="5"/>
  <c r="I32" i="5"/>
  <c r="J32" i="5"/>
  <c r="K32" i="5"/>
  <c r="L32" i="5"/>
  <c r="E33" i="5"/>
  <c r="H33" i="5"/>
  <c r="H32" i="5" s="1"/>
  <c r="E34" i="5"/>
  <c r="H34" i="5"/>
  <c r="E35" i="5"/>
  <c r="H35" i="5"/>
  <c r="E37" i="5"/>
  <c r="I37" i="5"/>
  <c r="J37" i="5"/>
  <c r="K37" i="5"/>
  <c r="L37" i="5"/>
  <c r="E38" i="5"/>
  <c r="H38" i="5"/>
  <c r="H37" i="5" s="1"/>
  <c r="E39" i="5"/>
  <c r="H39" i="5"/>
  <c r="E40" i="5"/>
  <c r="H40" i="5"/>
  <c r="E42" i="5"/>
  <c r="I42" i="5"/>
  <c r="J42" i="5"/>
  <c r="K42" i="5"/>
  <c r="L42" i="5"/>
  <c r="E43" i="5"/>
  <c r="H43" i="5"/>
  <c r="H42" i="5" s="1"/>
  <c r="E44" i="5"/>
  <c r="H44" i="5"/>
  <c r="E45" i="5"/>
  <c r="H45" i="5"/>
  <c r="E79" i="5"/>
  <c r="E80" i="5"/>
  <c r="G80" i="5"/>
  <c r="E81" i="5"/>
  <c r="G81" i="5"/>
  <c r="E82" i="5"/>
  <c r="E83" i="5"/>
  <c r="G83" i="5"/>
  <c r="E84" i="5"/>
  <c r="G84" i="5"/>
  <c r="E87" i="5"/>
  <c r="E88" i="5"/>
  <c r="I88" i="5"/>
  <c r="H88" i="5" s="1"/>
  <c r="J88" i="5"/>
  <c r="J87" i="5" s="1"/>
  <c r="K88" i="5"/>
  <c r="K87" i="5" s="1"/>
  <c r="L88" i="5"/>
  <c r="L87" i="5" s="1"/>
  <c r="E89" i="5"/>
  <c r="I89" i="5"/>
  <c r="H89" i="5" s="1"/>
  <c r="J89" i="5"/>
  <c r="K89" i="5"/>
  <c r="L89" i="5"/>
  <c r="E90" i="5"/>
  <c r="I90" i="5"/>
  <c r="H90" i="5" s="1"/>
  <c r="J90" i="5"/>
  <c r="K90" i="5"/>
  <c r="L90" i="5"/>
  <c r="E91" i="5"/>
  <c r="I91" i="5"/>
  <c r="H91" i="5" s="1"/>
  <c r="J91" i="5"/>
  <c r="K91" i="5"/>
  <c r="L91" i="5"/>
  <c r="E92" i="5"/>
  <c r="I92" i="5"/>
  <c r="J92" i="5"/>
  <c r="K92" i="5"/>
  <c r="L92" i="5"/>
  <c r="E93" i="5"/>
  <c r="H93" i="5"/>
  <c r="H92" i="5" s="1"/>
  <c r="E94" i="5"/>
  <c r="H94" i="5"/>
  <c r="E95" i="5"/>
  <c r="H95" i="5"/>
  <c r="E96" i="5"/>
  <c r="H96" i="5"/>
  <c r="E97" i="5"/>
  <c r="I97" i="5"/>
  <c r="J97" i="5"/>
  <c r="K97" i="5"/>
  <c r="L97" i="5"/>
  <c r="E98" i="5"/>
  <c r="H98" i="5"/>
  <c r="H97" i="5" s="1"/>
  <c r="E99" i="5"/>
  <c r="H99" i="5"/>
  <c r="E100" i="5"/>
  <c r="H100" i="5"/>
  <c r="E101" i="5"/>
  <c r="H101" i="5"/>
  <c r="E102" i="5"/>
  <c r="I102" i="5"/>
  <c r="J102" i="5"/>
  <c r="K102" i="5"/>
  <c r="L102" i="5"/>
  <c r="E103" i="5"/>
  <c r="H103" i="5"/>
  <c r="H102" i="5" s="1"/>
  <c r="E104" i="5"/>
  <c r="H104" i="5"/>
  <c r="E105" i="5"/>
  <c r="H105" i="5"/>
  <c r="E106" i="5"/>
  <c r="H106" i="5"/>
  <c r="E107" i="5"/>
  <c r="I107" i="5"/>
  <c r="J107" i="5"/>
  <c r="K107" i="5"/>
  <c r="L107" i="5"/>
  <c r="E108" i="5"/>
  <c r="H108" i="5"/>
  <c r="H107" i="5" s="1"/>
  <c r="E109" i="5"/>
  <c r="H109" i="5"/>
  <c r="E110" i="5"/>
  <c r="H110" i="5"/>
  <c r="E111" i="5"/>
  <c r="H111" i="5"/>
  <c r="D6" i="4"/>
  <c r="D6" i="3"/>
  <c r="G10" i="3"/>
  <c r="G17" i="3"/>
  <c r="G36" i="3"/>
  <c r="G14" i="3" s="1"/>
  <c r="D67" i="3"/>
  <c r="D5" i="2"/>
  <c r="F4" i="1" l="1"/>
  <c r="H18" i="5"/>
  <c r="I87" i="5"/>
  <c r="H87" i="5" s="1"/>
</calcChain>
</file>

<file path=xl/sharedStrings.xml><?xml version="1.0" encoding="utf-8"?>
<sst xmlns="http://schemas.openxmlformats.org/spreadsheetml/2006/main" count="898" uniqueCount="427">
  <si>
    <t>a.kolesnikov@skvk.ru
s.aksenkov@skvk.ru</t>
  </si>
  <si>
    <t>e-mail</t>
  </si>
  <si>
    <t>8652 350317
8652 351104</t>
  </si>
  <si>
    <t>(код) номер телефона</t>
  </si>
  <si>
    <t>Заместитель генерального директора по перспективному развитию, экономике и финансам
Начальник производственно-технического управления</t>
  </si>
  <si>
    <t>Должность</t>
  </si>
  <si>
    <t>Колесников А.В.
Аксенков С.А.</t>
  </si>
  <si>
    <t>Фамилия, имя, отчество</t>
  </si>
  <si>
    <t>Должностное лицо, ответственное за составление формы</t>
  </si>
  <si>
    <t>8652 360472</t>
  </si>
  <si>
    <t>Федорова Екатерина Михайловна</t>
  </si>
  <si>
    <t>Главный бухгалтер</t>
  </si>
  <si>
    <t>8652 359491</t>
  </si>
  <si>
    <t>Вдовин Владимир Анатольевич</t>
  </si>
  <si>
    <t>Руководитель</t>
  </si>
  <si>
    <t>г. Ставрополь, ул.Ломоносова, 25</t>
  </si>
  <si>
    <t>Почтовый адрес</t>
  </si>
  <si>
    <t>Юридический адрес</t>
  </si>
  <si>
    <t>Адрес регулируемой организации</t>
  </si>
  <si>
    <t>нет</t>
  </si>
  <si>
    <t>Отсутствует Интернет в границах территории муниципальных образований, где организация осуществляет регулируемые услуги</t>
  </si>
  <si>
    <t>Печатное издание</t>
  </si>
  <si>
    <t>да</t>
  </si>
  <si>
    <t>Организация выполняет инвестиционную программу</t>
  </si>
  <si>
    <t>Превышает ли выручка от регулируемой деятельности 80% совокупной выручки за отчетный год</t>
  </si>
  <si>
    <t>30.03.2016</t>
  </si>
  <si>
    <t>Дата направления годового бухгалтерского баланса в налоговые органы</t>
  </si>
  <si>
    <t>Регулируемая организация осуществляет сдачу годового бухгалтерского баланса в налоговые органы</t>
  </si>
  <si>
    <t>общий</t>
  </si>
  <si>
    <t>Режим налогообложения</t>
  </si>
  <si>
    <t>водоотведение, в том числе очистка сточных вод и обращение с осадком сточных вод</t>
  </si>
  <si>
    <t>Вид деятельности</t>
  </si>
  <si>
    <t>263401001</t>
  </si>
  <si>
    <t>КПП</t>
  </si>
  <si>
    <t>2635040105</t>
  </si>
  <si>
    <t>ИНН</t>
  </si>
  <si>
    <t>филиалы ГУП СК "Ставрополькрайводоканал"</t>
  </si>
  <si>
    <t>Наименование филиала</t>
  </si>
  <si>
    <t>ГУП СК "Ставрополькрайводоканал"</t>
  </si>
  <si>
    <t>Наименование организации</t>
  </si>
  <si>
    <t>Является ли данное юридическое лицо подразделением (филиалом) другой организации</t>
  </si>
  <si>
    <t>Отчетный период (год)</t>
  </si>
  <si>
    <t>По желанию организации информация раскрыта в дополнительных источниках публикации?</t>
  </si>
  <si>
    <t>Сайт организации в сети Интернет</t>
  </si>
  <si>
    <t>На сайте регулирующего органа</t>
  </si>
  <si>
    <t>Публикация</t>
  </si>
  <si>
    <t>Ставропольский край</t>
  </si>
  <si>
    <t>Субъект РФ</t>
  </si>
  <si>
    <t>Показатели, подлежащие раскрытию организациями, осуществляющими водоотведение</t>
  </si>
  <si>
    <t>Добавить МР</t>
  </si>
  <si>
    <t>Добавить МО</t>
  </si>
  <si>
    <t>07644410</t>
  </si>
  <si>
    <t>Село Новоселицкое</t>
  </si>
  <si>
    <t>Новоселицкий муниципальный район</t>
  </si>
  <si>
    <t>О</t>
  </si>
  <si>
    <t>07727000</t>
  </si>
  <si>
    <t>Город-курорт Пятигорск</t>
  </si>
  <si>
    <t>07715000</t>
  </si>
  <si>
    <t>Город-курорт Кисловодск</t>
  </si>
  <si>
    <t>07712000</t>
  </si>
  <si>
    <t>Город-курорт Железноводск</t>
  </si>
  <si>
    <t>07710000</t>
  </si>
  <si>
    <t>Город-курорт Ессентуки</t>
  </si>
  <si>
    <t>07707000</t>
  </si>
  <si>
    <t>Город Георгиевск</t>
  </si>
  <si>
    <t>07658404</t>
  </si>
  <si>
    <t>Деминский сельсовет</t>
  </si>
  <si>
    <t>07658101</t>
  </si>
  <si>
    <t>Город Михайловск</t>
  </si>
  <si>
    <t>Шпаковский муниципальный район</t>
  </si>
  <si>
    <t>07654404</t>
  </si>
  <si>
    <t>Донской сельсовет</t>
  </si>
  <si>
    <t>Труновский муниципальный район</t>
  </si>
  <si>
    <t>07648440</t>
  </si>
  <si>
    <t>Яснополянский сельсовет</t>
  </si>
  <si>
    <t>07648425</t>
  </si>
  <si>
    <t>Пригородный сельсовет</t>
  </si>
  <si>
    <t>07648428</t>
  </si>
  <si>
    <t>Пятигорский сельсовет</t>
  </si>
  <si>
    <t>07648424</t>
  </si>
  <si>
    <t>Подкумский сельсовет</t>
  </si>
  <si>
    <t>07648416</t>
  </si>
  <si>
    <t>Нежинский сельсовет</t>
  </si>
  <si>
    <t>07648413</t>
  </si>
  <si>
    <t>Ессентукский сельсовет</t>
  </si>
  <si>
    <t>07648410</t>
  </si>
  <si>
    <t>Винсадский сельсовет</t>
  </si>
  <si>
    <t>Предгорный муниципальный район</t>
  </si>
  <si>
    <t>07646101</t>
  </si>
  <si>
    <t>Город Светлоград</t>
  </si>
  <si>
    <t>Петровский муниципальный район</t>
  </si>
  <si>
    <t>07643101</t>
  </si>
  <si>
    <t>Город Новоалександровск</t>
  </si>
  <si>
    <t>Новоалександровский муниципальный район</t>
  </si>
  <si>
    <t>07641153</t>
  </si>
  <si>
    <t>Поселок Затеречный</t>
  </si>
  <si>
    <t>07641101</t>
  </si>
  <si>
    <t>Город Нефтекумск</t>
  </si>
  <si>
    <t>Нефтекумский муниципальный район</t>
  </si>
  <si>
    <t>07721000</t>
  </si>
  <si>
    <t>Минераловодский</t>
  </si>
  <si>
    <t>07633407</t>
  </si>
  <si>
    <t>Курский сельсовет</t>
  </si>
  <si>
    <t>Курский муниципальный район</t>
  </si>
  <si>
    <t>07628402</t>
  </si>
  <si>
    <t>Балахоновский сельсовет</t>
  </si>
  <si>
    <t>07628416</t>
  </si>
  <si>
    <t>Ивановский сельсовет</t>
  </si>
  <si>
    <t>07628422</t>
  </si>
  <si>
    <t>Село Кочубеевское</t>
  </si>
  <si>
    <t>Кочубеевский муниципальный район</t>
  </si>
  <si>
    <t>07622101</t>
  </si>
  <si>
    <t>Город Ипатово</t>
  </si>
  <si>
    <t>Ипатовский муниципальный район</t>
  </si>
  <si>
    <t>07620155</t>
  </si>
  <si>
    <t>Поселок Солнечнодольск</t>
  </si>
  <si>
    <t>07620409</t>
  </si>
  <si>
    <t>Новоизобильненский сельсовет</t>
  </si>
  <si>
    <t>07620101</t>
  </si>
  <si>
    <t>Город Изобильный</t>
  </si>
  <si>
    <t>Изобильненский муниципальный район</t>
  </si>
  <si>
    <t>07617404</t>
  </si>
  <si>
    <t>Грачевский сельсовет</t>
  </si>
  <si>
    <t>Грачевский муниципальный район</t>
  </si>
  <si>
    <t>07615428</t>
  </si>
  <si>
    <t>Урухский сельсовет</t>
  </si>
  <si>
    <t>07615415</t>
  </si>
  <si>
    <t>Поселок Новый</t>
  </si>
  <si>
    <t>07615402</t>
  </si>
  <si>
    <t>Александрийский сельсовет</t>
  </si>
  <si>
    <t>07615425</t>
  </si>
  <si>
    <t>Ульяновский сельсовет</t>
  </si>
  <si>
    <t>07615413</t>
  </si>
  <si>
    <t>Незлобненский сельсовет</t>
  </si>
  <si>
    <t>07615406</t>
  </si>
  <si>
    <t>Село Краснокумское</t>
  </si>
  <si>
    <t>Георгиевский муниципальный район</t>
  </si>
  <si>
    <t>07612425</t>
  </si>
  <si>
    <t>Терский сельсовет</t>
  </si>
  <si>
    <t>07612101</t>
  </si>
  <si>
    <t>Город Буденновск</t>
  </si>
  <si>
    <t>Буденновский муниципальный район</t>
  </si>
  <si>
    <t>07610101</t>
  </si>
  <si>
    <t>Город Благодарный</t>
  </si>
  <si>
    <t>Благодарненский муниципальный район</t>
  </si>
  <si>
    <t>07605419</t>
  </si>
  <si>
    <t>Село Дивное</t>
  </si>
  <si>
    <t>Апанасенковский муниципальный район</t>
  </si>
  <si>
    <t>07632410</t>
  </si>
  <si>
    <t>Курсавский сельсовет</t>
  </si>
  <si>
    <t>07632402</t>
  </si>
  <si>
    <t>Водораздельный сельсовет</t>
  </si>
  <si>
    <t>Андроповский муниципальный район</t>
  </si>
  <si>
    <t>07602402</t>
  </si>
  <si>
    <t>Александровский сельсовет</t>
  </si>
  <si>
    <t>Александровский муниципальный район</t>
  </si>
  <si>
    <t>5</t>
  </si>
  <si>
    <t>4</t>
  </si>
  <si>
    <t>3</t>
  </si>
  <si>
    <t>2</t>
  </si>
  <si>
    <t>1</t>
  </si>
  <si>
    <t>ОКТМО</t>
  </si>
  <si>
    <t>Муниципальное образование</t>
  </si>
  <si>
    <t>№ п/п</t>
  </si>
  <si>
    <t>Муниципальный район</t>
  </si>
  <si>
    <t>Описание</t>
  </si>
  <si>
    <t>Условный порядковый номер</t>
  </si>
  <si>
    <t>Система водоотведения</t>
  </si>
  <si>
    <t>Дифференциация тарифа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</si>
  <si>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</si>
  <si>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**</t>
  </si>
  <si>
    <t>Информация должна соответствовать  бухгалтерской отчетности за отчетный год.</t>
  </si>
  <si>
    <t>Раскрывается не позднее 30 дней со дня сдачи годового бухгалтерского баланса в налоговые органы.</t>
  </si>
  <si>
    <t>*</t>
  </si>
  <si>
    <t>п.2.10 "Общепроизводственные расходы", в т.ч.:
- Расходы на оплату труда общепроизводственного персонала-74089,1 т.р.,
- Отчисление на СН общепроизводственного персонала-22264,7 т.р.
п.п.2.10.1 "Расходы на текущий ремонт", в т.ч.:
- ППР и АВР объектов ВКХ-1 т.р.
п.п. 2.10.2. "Расходы на капитальный ремонт", в т.ч.:
- Объекты ВКХ-26,1 т.р.</t>
  </si>
  <si>
    <t>x</t>
  </si>
  <si>
    <t>Комментарии</t>
  </si>
  <si>
    <t>тыс кВт.ч/тыс м3</t>
  </si>
  <si>
    <t>Удельный расход электроэнергии на очистку сточных вод</t>
  </si>
  <si>
    <t>13</t>
  </si>
  <si>
    <t>Удельный расход электроэнергии на водоотведение сточных вод</t>
  </si>
  <si>
    <t>12</t>
  </si>
  <si>
    <t xml:space="preserve"> чел</t>
  </si>
  <si>
    <t>Среднесписочная численность основного производственного персонала</t>
  </si>
  <si>
    <t>11</t>
  </si>
  <si>
    <t>тыс м3</t>
  </si>
  <si>
    <t>Объем сточных вод, пропущенных через очистные сооружения</t>
  </si>
  <si>
    <t>10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</si>
  <si>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</si>
  <si>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</si>
  <si>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принятых от потребителей оказываемых услуг</t>
  </si>
  <si>
    <t>8</t>
  </si>
  <si>
    <t>http://www.skvk.ru/about/official/2016/3006/</t>
  </si>
  <si>
    <t>Годовая бухгалтерская отчетность, включая бухгалтерский баланс и приложения к нему**</t>
  </si>
  <si>
    <t>7</t>
  </si>
  <si>
    <t>тыс руб</t>
  </si>
  <si>
    <t>Валовая прибыль (убытки) от продажи товаров и услуг по регулируемому виду деятельности</t>
  </si>
  <si>
    <t>6</t>
  </si>
  <si>
    <t>Убытки от продажи товаров и услуг по регулируемому виду деятельности</t>
  </si>
  <si>
    <t>Стоимость переоценки основных фондов</t>
  </si>
  <si>
    <t>4.2</t>
  </si>
  <si>
    <t>За счет ввода в эксплуатацию (вывода из эксплуатации)</t>
  </si>
  <si>
    <t>4.1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</si>
  <si>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</si>
  <si>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</si>
  <si>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3.1</t>
  </si>
  <si>
    <t>Чистая прибыль, полученная от регулируемого вида деятельности, в том числе:</t>
  </si>
  <si>
    <t>Добавить прочие расходы</t>
  </si>
  <si>
    <t>Освоение природных ресурсов</t>
  </si>
  <si>
    <t>2.14.14</t>
  </si>
  <si>
    <t>Расходы (прочие) ст264 п1</t>
  </si>
  <si>
    <t>2.14.13</t>
  </si>
  <si>
    <t>Почтово-телеграфные расходы ст264 п1</t>
  </si>
  <si>
    <t>2.14.12</t>
  </si>
  <si>
    <t>Обеспечение нормальных условий труда ст264 п1</t>
  </si>
  <si>
    <t>2.14.11</t>
  </si>
  <si>
    <t>Налоги и сборы ст264 п1</t>
  </si>
  <si>
    <t>2.14.10</t>
  </si>
  <si>
    <t>Командировочные расходы ст264 п1</t>
  </si>
  <si>
    <t>2.14.9</t>
  </si>
  <si>
    <t>Аренда земли</t>
  </si>
  <si>
    <t>2.14.8</t>
  </si>
  <si>
    <t>Арендная плата ст264 п1 (помещений)</t>
  </si>
  <si>
    <t>2.14.7</t>
  </si>
  <si>
    <t>Расходы на страхование ст263</t>
  </si>
  <si>
    <t>2.14.6</t>
  </si>
  <si>
    <t>Расходы, не принимаемые для целей налогообложения</t>
  </si>
  <si>
    <t>2.14.5</t>
  </si>
  <si>
    <t>ГСМ</t>
  </si>
  <si>
    <t>2.14.4</t>
  </si>
  <si>
    <t>Сырье и материалы ст254 п1</t>
  </si>
  <si>
    <t>2.14.3</t>
  </si>
  <si>
    <t>Работы (услуги) производственного характера ст254 п6</t>
  </si>
  <si>
    <t>2.14.2</t>
  </si>
  <si>
    <t>Имущество до 40 тыс. руб ст254 п3</t>
  </si>
  <si>
    <t>2.14.1</t>
  </si>
  <si>
    <t>2.14.0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</si>
  <si>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</si>
  <si>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</t>
  </si>
  <si>
    <t>отсутствует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</si>
  <si>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</si>
  <si>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2.13.1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</si>
  <si>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</si>
  <si>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</t>
  </si>
  <si>
    <t>2.12.1</t>
  </si>
  <si>
    <t>Расходы на капитальный и текущий ремонт основных производственных средств, в том числе:</t>
  </si>
  <si>
    <t>2.12</t>
  </si>
  <si>
    <t>Расходы на капитальный ремонт</t>
  </si>
  <si>
    <t>2.11.2</t>
  </si>
  <si>
    <t>Расходы на текущий ремонт</t>
  </si>
  <si>
    <t>2.11.1</t>
  </si>
  <si>
    <t>Общехозяйственные расходы, в том числе отнесенные к ним:</t>
  </si>
  <si>
    <t>2.11</t>
  </si>
  <si>
    <t>2.10.2</t>
  </si>
  <si>
    <t>2.10.1</t>
  </si>
  <si>
    <t>Общепроизводственные расходы, в том числе отнесенные к ним:</t>
  </si>
  <si>
    <t>2.10</t>
  </si>
  <si>
    <t>Расходы на аренду имущества, используемого для осуществления регулируемого вида деятельности</t>
  </si>
  <si>
    <t>2.9</t>
  </si>
  <si>
    <t>Расходы на амортизацию основных производственных средств</t>
  </si>
  <si>
    <t>2.8</t>
  </si>
  <si>
    <t>Отчисления на социальные нужды административно-управленческого персонала</t>
  </si>
  <si>
    <t>2.7</t>
  </si>
  <si>
    <t>Расходы на оплату труда административно-управленческого персонала</t>
  </si>
  <si>
    <t>2.6</t>
  </si>
  <si>
    <t>Отчисления на социальные нужды основного производственного персонала</t>
  </si>
  <si>
    <t>2.5</t>
  </si>
  <si>
    <t>Расходы на оплату труда основного производственного персонала</t>
  </si>
  <si>
    <t>2.4</t>
  </si>
  <si>
    <t>Расходы на хим.реагенты, используемые в технологическом процессе</t>
  </si>
  <si>
    <t>2.3</t>
  </si>
  <si>
    <t>тыс кВт.ч</t>
  </si>
  <si>
    <t>Объем приобретаемой электрической энергии</t>
  </si>
  <si>
    <t>2.2.2</t>
  </si>
  <si>
    <t>руб</t>
  </si>
  <si>
    <t>Средневзвешенная стоимость 1 кВт.ч (с учетом мощности)</t>
  </si>
  <si>
    <t>2.2.1</t>
  </si>
  <si>
    <t>Расходы на покупаемую электрическую энергию (мощность), используемую в технологическом процессе</t>
  </si>
  <si>
    <t>2.2</t>
  </si>
  <si>
    <t>Расходы на оплату услуг по приему, транспортировке и очистке сточных вод другими организациями</t>
  </si>
  <si>
    <t>2.1</t>
  </si>
  <si>
    <t xml:space="preserve">Себестоимость производимых товаров (оказываемых услуг) по регулируемому виду деятельности, включая: </t>
  </si>
  <si>
    <t>Добавить вид деятельности</t>
  </si>
  <si>
    <t>1.1</t>
  </si>
  <si>
    <t>1.0</t>
  </si>
  <si>
    <t>Выручка от регулируемой деятельности, в том числе по видам деятельности:</t>
  </si>
  <si>
    <t>Значение</t>
  </si>
  <si>
    <t>Единица измерения</t>
  </si>
  <si>
    <t>Информация, подлежащая раскрытию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</si>
  <si>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</si>
  <si>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Приложение 3 к приказу ФСТ России от 15 мая 2013 г. N 129, Форма 3.5</t>
  </si>
  <si>
    <t>Учитывать любое нарушение системы.</t>
  </si>
  <si>
    <t>п.1 указано общее количество аварий и засоров.                       п. 5 Договоры со сроком исполнения до 31.12.2015 г. исполнены.</t>
  </si>
  <si>
    <t>Средняя продолжительность рассмотрения заявлений о подключении, дней</t>
  </si>
  <si>
    <t>Доля исполненных в срок договоров о подключении (процент общего количества заключенных договоров о подключении), %</t>
  </si>
  <si>
    <t>Микробиология</t>
  </si>
  <si>
    <t>4.7</t>
  </si>
  <si>
    <t>Нефтепродукты</t>
  </si>
  <si>
    <t>4.6</t>
  </si>
  <si>
    <t>Фосфаты (по Р)</t>
  </si>
  <si>
    <t>4.5</t>
  </si>
  <si>
    <t>Нитрит-анион</t>
  </si>
  <si>
    <t>4.4</t>
  </si>
  <si>
    <t>Аммоний-ион</t>
  </si>
  <si>
    <t>4.3</t>
  </si>
  <si>
    <t>БПК5</t>
  </si>
  <si>
    <t>Взвешенные вещества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</si>
  <si>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</si>
  <si>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3.7</t>
  </si>
  <si>
    <t>3.6</t>
  </si>
  <si>
    <t>3.5</t>
  </si>
  <si>
    <t>3.4</t>
  </si>
  <si>
    <t>3.3</t>
  </si>
  <si>
    <t>3.2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</si>
  <si>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</si>
  <si>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засоров на самотечных сетях, единиц на километр</t>
  </si>
  <si>
    <t>Аварийность на канализационных сетях, единиц на километр**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</si>
  <si>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</si>
  <si>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Приложение 3 к приказу ФСТ России от 15 мая 2013 г. N 129, Форма 3.6</t>
  </si>
  <si>
    <t>Добавить источники</t>
  </si>
  <si>
    <t>IV квартал</t>
  </si>
  <si>
    <t>III квартал</t>
  </si>
  <si>
    <t>II квартал</t>
  </si>
  <si>
    <t>I квартал</t>
  </si>
  <si>
    <t>бюджет субъекта РФ</t>
  </si>
  <si>
    <t>10.3</t>
  </si>
  <si>
    <t>амортизация</t>
  </si>
  <si>
    <t>10.2</t>
  </si>
  <si>
    <t>плата за подключение</t>
  </si>
  <si>
    <t>10.1</t>
  </si>
  <si>
    <t>10.0</t>
  </si>
  <si>
    <t>Всего, в том числе по источникам финансирования:</t>
  </si>
  <si>
    <t>Использование инвестиционных средств за отчетный год</t>
  </si>
  <si>
    <t>Добавить показатель</t>
  </si>
  <si>
    <t>План</t>
  </si>
  <si>
    <t>Факт</t>
  </si>
  <si>
    <t>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</si>
  <si>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общесплавной (бытовой) и ливневой централизованных систем водоотведения</t>
  </si>
  <si>
    <t>9.11</t>
  </si>
  <si>
    <t>9.10</t>
  </si>
  <si>
    <t>тыс руб/чел</t>
  </si>
  <si>
    <t>9.10.2</t>
  </si>
  <si>
    <t>9.10.1</t>
  </si>
  <si>
    <t>Производительность труда на 1 человека</t>
  </si>
  <si>
    <t>ед</t>
  </si>
  <si>
    <t>9.9.2</t>
  </si>
  <si>
    <t>9.9.1</t>
  </si>
  <si>
    <t>Количество аварий на 1 км сетей холодного водоснабжения</t>
  </si>
  <si>
    <t>9.9</t>
  </si>
  <si>
    <t>кВт.ч/м3</t>
  </si>
  <si>
    <t>9.8.2</t>
  </si>
  <si>
    <t>9.8.1</t>
  </si>
  <si>
    <t>Расход электороэнергии на поставку 1 м3 холодной воды</t>
  </si>
  <si>
    <t>9.8</t>
  </si>
  <si>
    <t>м3/чел</t>
  </si>
  <si>
    <t>9.7.2</t>
  </si>
  <si>
    <t>9.7.1</t>
  </si>
  <si>
    <t>Удельное водопотребление</t>
  </si>
  <si>
    <t>9.7</t>
  </si>
  <si>
    <t>чел</t>
  </si>
  <si>
    <t>9.6.2</t>
  </si>
  <si>
    <t>9.6.1</t>
  </si>
  <si>
    <t>Численность населения, пользующегося услугами данной организации</t>
  </si>
  <si>
    <t>9.6</t>
  </si>
  <si>
    <t>9.5.2</t>
  </si>
  <si>
    <t>9.5.1</t>
  </si>
  <si>
    <t>Обеспеченность потребления товаров и услуг приборами учета</t>
  </si>
  <si>
    <t>9.5</t>
  </si>
  <si>
    <t>9.4.2</t>
  </si>
  <si>
    <t>9.4.1</t>
  </si>
  <si>
    <t>Уровень потерь и неучтенного потребления</t>
  </si>
  <si>
    <t>9.4</t>
  </si>
  <si>
    <t>час/день</t>
  </si>
  <si>
    <t>9.3.2</t>
  </si>
  <si>
    <t>9.3.1</t>
  </si>
  <si>
    <t>Продолжительность (бесперебойность) поставки товаров и услуг</t>
  </si>
  <si>
    <t>9.3</t>
  </si>
  <si>
    <t>часов на потребителя</t>
  </si>
  <si>
    <t>9.2.2</t>
  </si>
  <si>
    <t>9.2.1</t>
  </si>
  <si>
    <t>Перебои в снабжении потребителей</t>
  </si>
  <si>
    <t>9.2</t>
  </si>
  <si>
    <t>лет</t>
  </si>
  <si>
    <t>9.1.2</t>
  </si>
  <si>
    <t>9.1.1</t>
  </si>
  <si>
    <t>Срок окупаемости</t>
  </si>
  <si>
    <t>9.1</t>
  </si>
  <si>
    <t>Целевые показатели инвестиционной программы</t>
  </si>
  <si>
    <t>Добавить год</t>
  </si>
  <si>
    <t>y</t>
  </si>
  <si>
    <t>8.5</t>
  </si>
  <si>
    <t>8.4</t>
  </si>
  <si>
    <t>8.3</t>
  </si>
  <si>
    <t>8.2</t>
  </si>
  <si>
    <t>8.1</t>
  </si>
  <si>
    <t>8.0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</si>
  <si>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</si>
  <si>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31.12.2019</t>
  </si>
  <si>
    <t>Срок окончания реализации инвестиционной программы</t>
  </si>
  <si>
    <t>01.01.2015</t>
  </si>
  <si>
    <t>Срок начала реализации инвестиционной программы</t>
  </si>
  <si>
    <t>1. МО г. Георгиевск
2. МО с. Краснокумского
3. МО г. Михайловск
4. МО города-курорта Железноводска
5. МО города-курорта Кисловодска
6. МО г. Нефтекумск 
7. МО п. Затеречный
8. МО станицы Бекешевская
9. МО станицы Боргустанская
10. МО Винсадского с/с
11. МО Ессентукского с/с
12. МО Нежинского с/с 
13.МО Новоблагодар-Ненского с/с
14.МО Подкумского с/с
15.МО Пятигорского с/с
16.МО Суворовского с/с
17.МО Тельмановского с/с 
18.МО Этокского с/с
19.МО Яснополянского с/с 
20.МО с. Шведино</t>
  </si>
  <si>
    <t>Наименование органа местного самоуправления, согласовавшего инвестиционную программу</t>
  </si>
  <si>
    <t>Министерство строительства, архитектуры и жилищно-коммунального хозяйства Ставропольского края</t>
  </si>
  <si>
    <t>Наименование органа исполнительной власти субъекта РФ, утвердившего программу</t>
  </si>
  <si>
    <t>прочее</t>
  </si>
  <si>
    <t>Цель инвестиционной программы</t>
  </si>
  <si>
    <t>10.10.2014</t>
  </si>
  <si>
    <t>Дата утверждения инвестиционной программы</t>
  </si>
  <si>
    <t xml:space="preserve">Мероприятия по модернизации существующих сетей водоотведения ГУП СК "Ставрополькрайводоканал" в целях снижения их износа </t>
  </si>
  <si>
    <t xml:space="preserve">Мероприятия по проектированию и строительству новых сетей водоотведения в целях подключения объектов капитального строительства абонентов (от точки подключения (технологического присоединения) объектов заявителей до точки подключения канализационных сетей к централизованным системам водоотведения) </t>
  </si>
  <si>
    <t>Мероприятия по модернизации и реконструкции, направленные на увеличение мощности и производительности существующих объектов, увеличение пропускной способности централизованных систем водоотведения с целью подключения объектов капитального строительства абонентов</t>
  </si>
  <si>
    <t>Инвестиционная программа ГУП СК "Ставрополькрайводоканал" по модернизации систем водоснабжения и канализации на период 2015-2019 годы</t>
  </si>
  <si>
    <t>Наименование инвестиционной программы (мероприятия)</t>
  </si>
  <si>
    <t>Добавить мероприятие</t>
  </si>
  <si>
    <t>Наименование показателя</t>
  </si>
  <si>
    <t>Информация об инвестиционных программах и отчетах об их реализации *</t>
  </si>
  <si>
    <t>Приложение 3 к приказу ФСТ России от 15 мая 2013 г. N 129, Форма 3.7</t>
  </si>
  <si>
    <t>Добавить</t>
  </si>
  <si>
    <t>п.9.9. листа "Инвестиции": "Количество аварий на 1 км сетей холодного водоснабжения" расчитан, как фактические и прогнозные значения показателя надежности и бесперебойности централизованных систем водоотведения: количество аварий в расчете на протяженность канализационной сети (ед./км)</t>
  </si>
  <si>
    <t>п.10.3 листа "Инвестиции:"Бюджет субъекта РФ" - не выполнено. Договоры на 2015 год не заключалить. Отсутствие источников финансирования.</t>
  </si>
  <si>
    <t>п.10.2 листа "Инвестиции:"Амортизация" -не выполнено. Отсутствие источников финансирования.</t>
  </si>
  <si>
    <t>п.10.1 листа "Инвестиции: "Плата за подключение"-не выполнено. Недостаточное поступление денежных средств от заявителей. Поступило 5678,13 тыс.рублей.</t>
  </si>
  <si>
    <t>к листу "Инвестиции исправления": изменения и корректировки в 2015 году в Инвестиционную программу не вносились.</t>
  </si>
  <si>
    <t>п.9.8. листа "Инвестиции": "Расход электроэнергии на поставку 1 м3 холодной воды" -Показатель 0,33 кВт.ч/м3, расчитан как удельный расход электрической энергии, потребляемой в технологическом процессе очистки и транспортировки стоков, на единицу объема</t>
  </si>
  <si>
    <t xml:space="preserve">п.3 листа "Инвестиции" - Цель инвестиционной программы: "прочее", означает "Реконструкция, модернизация и строительство объектов водоотведения ГУП СК "Ставрополькрайводоканал".
</t>
  </si>
  <si>
    <t>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</si>
</sst>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4" x14ac:knownFonts="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0"/>
      <name val="Wingdings 2"/>
      <family val="1"/>
      <charset val="2"/>
    </font>
    <font>
      <sz val="16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9"/>
      <color rgb="FFFFFFFF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rgb="FFEAEAEA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  <diagonal/>
    </border>
    <border>
      <left/>
      <right/>
      <top style="double">
        <color rgb="FFC0C0C0"/>
      </top>
      <bottom style="thin">
        <color rgb="FFC0C0C0"/>
      </bottom>
      <diagonal/>
    </border>
  </borders>
  <cellStyleXfs count="13">
    <xf numFmtId="49" fontId="0" fillId="0" borderId="0" applyBorder="0">
      <alignment vertical="top"/>
    </xf>
    <xf numFmtId="0" fontId="2" fillId="0" borderId="0">
      <alignment horizontal="left" vertical="center"/>
    </xf>
    <xf numFmtId="0" fontId="7" fillId="0" borderId="0"/>
    <xf numFmtId="0" fontId="12" fillId="0" borderId="0"/>
    <xf numFmtId="0" fontId="7" fillId="0" borderId="0"/>
    <xf numFmtId="0" fontId="10" fillId="0" borderId="16" applyBorder="0">
      <alignment horizontal="center" vertical="center" wrapText="1"/>
    </xf>
    <xf numFmtId="0" fontId="7" fillId="0" borderId="0"/>
    <xf numFmtId="4" fontId="2" fillId="7" borderId="19" applyBorder="0">
      <alignment horizontal="right"/>
    </xf>
    <xf numFmtId="0" fontId="18" fillId="0" borderId="0" applyBorder="0">
      <alignment horizontal="center" vertical="center" wrapText="1"/>
    </xf>
    <xf numFmtId="0" fontId="1" fillId="0" borderId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96">
    <xf numFmtId="49" fontId="0" fillId="0" borderId="0" xfId="0">
      <alignment vertical="top"/>
    </xf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9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5" fillId="2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0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5" fillId="2" borderId="0" xfId="1" applyFont="1" applyFill="1" applyBorder="1" applyAlignment="1" applyProtection="1">
      <alignment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 applyProtection="1">
      <alignment horizontal="left" vertical="center" wrapText="1"/>
    </xf>
    <xf numFmtId="49" fontId="2" fillId="4" borderId="1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right" vertical="center" wrapText="1" indent="1"/>
    </xf>
    <xf numFmtId="49" fontId="0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14" fontId="2" fillId="2" borderId="0" xfId="1" applyNumberFormat="1" applyFont="1" applyFill="1" applyBorder="1" applyAlignment="1" applyProtection="1">
      <alignment horizontal="center" vertical="center" wrapText="1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0" fontId="0" fillId="3" borderId="1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Alignment="1" applyProtection="1">
      <alignment horizontal="left" vertical="center" wrapText="1"/>
    </xf>
    <xf numFmtId="49" fontId="0" fillId="5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0" fillId="5" borderId="1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Border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2" fillId="0" borderId="0" xfId="4" applyFont="1" applyFill="1" applyAlignment="1" applyProtection="1">
      <alignment vertical="center" wrapText="1"/>
    </xf>
    <xf numFmtId="0" fontId="14" fillId="0" borderId="0" xfId="4" applyFont="1" applyFill="1" applyAlignment="1" applyProtection="1">
      <alignment vertical="center" wrapText="1"/>
    </xf>
    <xf numFmtId="0" fontId="15" fillId="0" borderId="0" xfId="4" applyFont="1" applyFill="1" applyAlignment="1" applyProtection="1">
      <alignment horizontal="center" vertical="center" wrapText="1"/>
    </xf>
    <xf numFmtId="0" fontId="6" fillId="0" borderId="0" xfId="4" applyFont="1" applyFill="1" applyAlignment="1" applyProtection="1">
      <alignment vertical="center" wrapText="1"/>
    </xf>
    <xf numFmtId="49" fontId="16" fillId="6" borderId="4" xfId="0" applyFont="1" applyFill="1" applyBorder="1" applyAlignment="1" applyProtection="1">
      <alignment horizontal="left" vertical="center" indent="1"/>
    </xf>
    <xf numFmtId="49" fontId="16" fillId="6" borderId="5" xfId="0" applyFont="1" applyFill="1" applyBorder="1" applyAlignment="1" applyProtection="1">
      <alignment horizontal="left" vertical="center"/>
    </xf>
    <xf numFmtId="49" fontId="10" fillId="6" borderId="6" xfId="0" applyFont="1" applyFill="1" applyBorder="1" applyAlignment="1" applyProtection="1">
      <alignment horizontal="center" vertical="center"/>
    </xf>
    <xf numFmtId="0" fontId="15" fillId="2" borderId="0" xfId="4" applyFont="1" applyFill="1" applyBorder="1" applyAlignment="1" applyProtection="1">
      <alignment horizontal="center" vertical="center" wrapText="1"/>
    </xf>
    <xf numFmtId="49" fontId="16" fillId="6" borderId="7" xfId="0" applyFont="1" applyFill="1" applyBorder="1" applyAlignment="1" applyProtection="1">
      <alignment horizontal="left" vertical="center" indent="1"/>
    </xf>
    <xf numFmtId="49" fontId="16" fillId="6" borderId="8" xfId="0" applyFont="1" applyFill="1" applyBorder="1" applyAlignment="1" applyProtection="1">
      <alignment horizontal="left" vertical="center"/>
    </xf>
    <xf numFmtId="49" fontId="10" fillId="6" borderId="9" xfId="0" applyFont="1" applyFill="1" applyBorder="1" applyAlignment="1" applyProtection="1">
      <alignment horizontal="center" vertical="center"/>
    </xf>
    <xf numFmtId="14" fontId="2" fillId="4" borderId="10" xfId="2" applyNumberFormat="1" applyFont="1" applyFill="1" applyBorder="1" applyAlignment="1" applyProtection="1">
      <alignment horizontal="left" vertical="center" wrapText="1"/>
    </xf>
    <xf numFmtId="0" fontId="2" fillId="2" borderId="11" xfId="4" applyFont="1" applyFill="1" applyBorder="1" applyAlignment="1" applyProtection="1">
      <alignment horizontal="center" vertical="center" wrapText="1"/>
    </xf>
    <xf numFmtId="49" fontId="2" fillId="5" borderId="12" xfId="4" applyNumberFormat="1" applyFont="1" applyFill="1" applyBorder="1" applyAlignment="1" applyProtection="1">
      <alignment horizontal="left" vertical="center" wrapText="1"/>
    </xf>
    <xf numFmtId="14" fontId="2" fillId="4" borderId="13" xfId="2" applyNumberFormat="1" applyFont="1" applyFill="1" applyBorder="1" applyAlignment="1" applyProtection="1">
      <alignment horizontal="left" vertical="center" wrapText="1"/>
    </xf>
    <xf numFmtId="0" fontId="2" fillId="2" borderId="13" xfId="4" applyFont="1" applyFill="1" applyBorder="1" applyAlignment="1" applyProtection="1">
      <alignment horizontal="center" vertical="center" wrapText="1"/>
    </xf>
    <xf numFmtId="14" fontId="2" fillId="4" borderId="14" xfId="2" applyNumberFormat="1" applyFont="1" applyFill="1" applyBorder="1" applyAlignment="1" applyProtection="1">
      <alignment horizontal="left" vertical="center" wrapText="1"/>
    </xf>
    <xf numFmtId="14" fontId="2" fillId="4" borderId="15" xfId="2" applyNumberFormat="1" applyFont="1" applyFill="1" applyBorder="1" applyAlignment="1" applyProtection="1">
      <alignment horizontal="left" vertical="center" wrapText="1"/>
    </xf>
    <xf numFmtId="49" fontId="3" fillId="0" borderId="1" xfId="4" applyNumberFormat="1" applyFont="1" applyFill="1" applyBorder="1" applyAlignment="1" applyProtection="1">
      <alignment horizontal="left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49" fontId="17" fillId="2" borderId="17" xfId="5" applyNumberFormat="1" applyFont="1" applyFill="1" applyBorder="1" applyAlignment="1" applyProtection="1">
      <alignment horizontal="center" vertical="center" wrapText="1"/>
    </xf>
    <xf numFmtId="0" fontId="2" fillId="0" borderId="18" xfId="5" applyFont="1" applyFill="1" applyBorder="1" applyAlignment="1" applyProtection="1">
      <alignment horizontal="center" vertical="center" wrapText="1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left" vertical="center" wrapText="1" indent="1"/>
    </xf>
    <xf numFmtId="4" fontId="2" fillId="0" borderId="0" xfId="7" applyFont="1" applyFill="1" applyBorder="1" applyAlignment="1" applyProtection="1">
      <alignment horizontal="right" vertical="center" wrapText="1"/>
    </xf>
    <xf numFmtId="0" fontId="2" fillId="2" borderId="0" xfId="4" applyFont="1" applyFill="1" applyBorder="1" applyAlignment="1" applyProtection="1">
      <alignment vertical="center" wrapText="1"/>
    </xf>
    <xf numFmtId="49" fontId="0" fillId="3" borderId="4" xfId="7" applyNumberFormat="1" applyFont="1" applyFill="1" applyBorder="1" applyAlignment="1" applyProtection="1">
      <alignment horizontal="center" vertical="center" wrapText="1"/>
      <protection locked="0"/>
    </xf>
    <xf numFmtId="49" fontId="0" fillId="3" borderId="5" xfId="7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7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7" applyFont="1" applyFill="1" applyBorder="1" applyAlignment="1" applyProtection="1">
      <alignment horizontal="right" vertical="center" wrapText="1"/>
    </xf>
    <xf numFmtId="0" fontId="2" fillId="3" borderId="4" xfId="7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7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7" applyFont="1" applyFill="1" applyBorder="1" applyAlignment="1" applyProtection="1">
      <alignment horizontal="center" vertical="center" wrapText="1"/>
    </xf>
    <xf numFmtId="4" fontId="0" fillId="0" borderId="0" xfId="7" applyFont="1" applyFill="1" applyBorder="1" applyAlignment="1" applyProtection="1">
      <alignment horizontal="center" vertical="center" wrapText="1"/>
    </xf>
    <xf numFmtId="0" fontId="2" fillId="0" borderId="20" xfId="8" applyFont="1" applyFill="1" applyBorder="1" applyAlignment="1" applyProtection="1">
      <alignment horizontal="center" vertical="center" wrapText="1"/>
    </xf>
    <xf numFmtId="0" fontId="13" fillId="0" borderId="21" xfId="8" applyFont="1" applyFill="1" applyBorder="1" applyAlignment="1" applyProtection="1">
      <alignment horizontal="center" vertical="center" wrapText="1"/>
    </xf>
    <xf numFmtId="0" fontId="2" fillId="2" borderId="0" xfId="4" applyFont="1" applyFill="1" applyBorder="1" applyAlignment="1" applyProtection="1">
      <alignment horizontal="right" vertical="center" wrapText="1"/>
    </xf>
    <xf numFmtId="0" fontId="3" fillId="0" borderId="0" xfId="4" applyFont="1" applyFill="1" applyAlignment="1" applyProtection="1">
      <alignment vertical="center" wrapText="1"/>
    </xf>
    <xf numFmtId="49" fontId="3" fillId="0" borderId="0" xfId="4" applyNumberFormat="1" applyFont="1" applyFill="1" applyAlignment="1" applyProtection="1">
      <alignment horizontal="center" vertical="center" wrapText="1"/>
    </xf>
    <xf numFmtId="0" fontId="2" fillId="0" borderId="0" xfId="4" applyFont="1" applyFill="1" applyAlignment="1" applyProtection="1">
      <alignment horizontal="justify" vertical="center" wrapText="1"/>
    </xf>
    <xf numFmtId="0" fontId="2" fillId="0" borderId="0" xfId="4" applyFont="1" applyFill="1" applyAlignment="1" applyProtection="1">
      <alignment horizontal="justify" vertical="top" wrapText="1"/>
    </xf>
    <xf numFmtId="0" fontId="2" fillId="0" borderId="0" xfId="4" applyFont="1" applyFill="1" applyAlignment="1" applyProtection="1">
      <alignment horizontal="right" vertical="top" wrapText="1"/>
    </xf>
    <xf numFmtId="0" fontId="2" fillId="0" borderId="0" xfId="4" applyFont="1" applyFill="1" applyAlignment="1" applyProtection="1">
      <alignment horizontal="right" vertical="center" wrapText="1"/>
    </xf>
    <xf numFmtId="0" fontId="19" fillId="0" borderId="0" xfId="9" applyFont="1"/>
    <xf numFmtId="0" fontId="2" fillId="0" borderId="22" xfId="4" applyFont="1" applyFill="1" applyBorder="1" applyAlignment="1" applyProtection="1">
      <alignment vertical="center" wrapText="1"/>
    </xf>
    <xf numFmtId="0" fontId="2" fillId="0" borderId="8" xfId="4" applyFont="1" applyFill="1" applyBorder="1" applyAlignment="1" applyProtection="1">
      <alignment vertical="center" wrapText="1"/>
    </xf>
    <xf numFmtId="0" fontId="2" fillId="0" borderId="23" xfId="10" applyFont="1" applyBorder="1" applyAlignment="1" applyProtection="1">
      <alignment vertical="center" wrapText="1"/>
    </xf>
    <xf numFmtId="49" fontId="2" fillId="7" borderId="12" xfId="4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4" applyFont="1" applyFill="1" applyBorder="1" applyAlignment="1" applyProtection="1">
      <alignment horizontal="center" vertical="center" wrapText="1"/>
    </xf>
    <xf numFmtId="0" fontId="2" fillId="0" borderId="13" xfId="4" applyFont="1" applyFill="1" applyBorder="1" applyAlignment="1" applyProtection="1">
      <alignment horizontal="left" vertical="center" wrapText="1"/>
    </xf>
    <xf numFmtId="0" fontId="2" fillId="2" borderId="11" xfId="4" applyNumberFormat="1" applyFont="1" applyFill="1" applyBorder="1" applyAlignment="1" applyProtection="1">
      <alignment horizontal="center" vertical="center" wrapText="1"/>
    </xf>
    <xf numFmtId="0" fontId="19" fillId="0" borderId="23" xfId="9" applyFont="1" applyBorder="1"/>
    <xf numFmtId="164" fontId="21" fillId="2" borderId="12" xfId="4" applyNumberFormat="1" applyFont="1" applyFill="1" applyBorder="1" applyAlignment="1" applyProtection="1">
      <alignment horizontal="right" vertical="center" wrapText="1"/>
      <protection locked="0"/>
    </xf>
    <xf numFmtId="0" fontId="21" fillId="2" borderId="13" xfId="4" applyFont="1" applyFill="1" applyBorder="1" applyAlignment="1" applyProtection="1">
      <alignment horizontal="center" vertical="center" wrapText="1"/>
    </xf>
    <xf numFmtId="49" fontId="2" fillId="2" borderId="11" xfId="4" applyNumberFormat="1" applyFont="1" applyFill="1" applyBorder="1" applyAlignment="1" applyProtection="1">
      <alignment horizontal="center" vertical="center" wrapText="1"/>
    </xf>
    <xf numFmtId="4" fontId="2" fillId="3" borderId="12" xfId="4" applyNumberFormat="1" applyFont="1" applyFill="1" applyBorder="1" applyAlignment="1" applyProtection="1">
      <alignment horizontal="right" vertical="center" wrapText="1"/>
      <protection locked="0"/>
    </xf>
    <xf numFmtId="164" fontId="2" fillId="3" borderId="12" xfId="4" applyNumberFormat="1" applyFont="1" applyFill="1" applyBorder="1" applyAlignment="1" applyProtection="1">
      <alignment horizontal="right" vertical="center" wrapText="1"/>
      <protection locked="0"/>
    </xf>
    <xf numFmtId="49" fontId="22" fillId="3" borderId="12" xfId="11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4" applyFont="1" applyFill="1" applyBorder="1" applyAlignment="1" applyProtection="1">
      <alignment horizontal="left" vertical="center" wrapText="1" indent="1"/>
    </xf>
    <xf numFmtId="49" fontId="16" fillId="6" borderId="7" xfId="0" applyFont="1" applyFill="1" applyBorder="1" applyAlignment="1" applyProtection="1">
      <alignment horizontal="right" vertical="center"/>
    </xf>
    <xf numFmtId="49" fontId="16" fillId="6" borderId="8" xfId="0" applyFont="1" applyFill="1" applyBorder="1" applyAlignment="1" applyProtection="1">
      <alignment horizontal="left" vertical="center" indent="2"/>
    </xf>
    <xf numFmtId="49" fontId="10" fillId="6" borderId="24" xfId="0" applyFont="1" applyFill="1" applyBorder="1" applyAlignment="1" applyProtection="1">
      <alignment horizontal="center" vertical="center"/>
    </xf>
    <xf numFmtId="0" fontId="1" fillId="0" borderId="23" xfId="9" applyBorder="1"/>
    <xf numFmtId="4" fontId="2" fillId="3" borderId="25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4" applyFont="1" applyFill="1" applyBorder="1" applyAlignment="1" applyProtection="1">
      <alignment horizontal="center" vertical="center" wrapText="1"/>
    </xf>
    <xf numFmtId="49" fontId="0" fillId="3" borderId="1" xfId="4" applyNumberFormat="1" applyFont="1" applyFill="1" applyBorder="1" applyAlignment="1" applyProtection="1">
      <alignment horizontal="left" vertical="center" wrapText="1" indent="2"/>
      <protection locked="0"/>
    </xf>
    <xf numFmtId="49" fontId="2" fillId="2" borderId="26" xfId="4" applyNumberFormat="1" applyFont="1" applyFill="1" applyBorder="1" applyAlignment="1" applyProtection="1">
      <alignment horizontal="center" vertical="center" wrapText="1"/>
    </xf>
    <xf numFmtId="4" fontId="3" fillId="0" borderId="12" xfId="4" applyNumberFormat="1" applyFont="1" applyFill="1" applyBorder="1" applyAlignment="1" applyProtection="1">
      <alignment horizontal="right" vertical="center" wrapText="1"/>
    </xf>
    <xf numFmtId="4" fontId="3" fillId="0" borderId="9" xfId="4" applyNumberFormat="1" applyFont="1" applyFill="1" applyBorder="1" applyAlignment="1" applyProtection="1">
      <alignment horizontal="right" vertical="center" wrapText="1"/>
    </xf>
    <xf numFmtId="4" fontId="2" fillId="5" borderId="12" xfId="4" applyNumberFormat="1" applyFont="1" applyFill="1" applyBorder="1" applyAlignment="1" applyProtection="1">
      <alignment horizontal="right" vertical="center" wrapText="1"/>
    </xf>
    <xf numFmtId="49" fontId="2" fillId="4" borderId="12" xfId="2" applyNumberFormat="1" applyFont="1" applyFill="1" applyBorder="1" applyAlignment="1" applyProtection="1">
      <alignment horizontal="center" vertical="center" wrapText="1"/>
    </xf>
    <xf numFmtId="0" fontId="2" fillId="0" borderId="13" xfId="4" applyFont="1" applyFill="1" applyBorder="1" applyAlignment="1" applyProtection="1">
      <alignment horizontal="left" vertical="center" wrapText="1" indent="2"/>
    </xf>
    <xf numFmtId="49" fontId="2" fillId="0" borderId="0" xfId="0" applyFont="1">
      <alignment vertical="top"/>
    </xf>
    <xf numFmtId="49" fontId="2" fillId="0" borderId="23" xfId="0" applyFont="1" applyBorder="1">
      <alignment vertical="top"/>
    </xf>
    <xf numFmtId="49" fontId="16" fillId="6" borderId="8" xfId="0" applyFont="1" applyFill="1" applyBorder="1" applyAlignment="1" applyProtection="1">
      <alignment horizontal="left" vertical="center" indent="1"/>
    </xf>
    <xf numFmtId="49" fontId="2" fillId="0" borderId="0" xfId="0" applyFont="1" applyBorder="1">
      <alignment vertical="top"/>
    </xf>
    <xf numFmtId="49" fontId="3" fillId="0" borderId="0" xfId="0" applyFont="1">
      <alignment vertical="top"/>
    </xf>
    <xf numFmtId="49" fontId="3" fillId="0" borderId="0" xfId="0" applyNumberFormat="1" applyFont="1" applyAlignment="1">
      <alignment horizontal="center" vertical="top"/>
    </xf>
    <xf numFmtId="49" fontId="17" fillId="2" borderId="27" xfId="5" applyNumberFormat="1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 wrapText="1"/>
    </xf>
    <xf numFmtId="0" fontId="2" fillId="2" borderId="0" xfId="4" applyFont="1" applyFill="1" applyBorder="1" applyAlignment="1" applyProtection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23" fillId="2" borderId="0" xfId="4" applyFont="1" applyFill="1" applyBorder="1" applyAlignment="1" applyProtection="1">
      <alignment horizontal="right" vertical="center"/>
    </xf>
    <xf numFmtId="0" fontId="19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right" vertical="center"/>
    </xf>
    <xf numFmtId="0" fontId="2" fillId="0" borderId="0" xfId="4" applyFont="1" applyFill="1" applyAlignment="1" applyProtection="1">
      <alignment horizontal="left" vertical="center" wrapText="1"/>
    </xf>
    <xf numFmtId="0" fontId="2" fillId="0" borderId="0" xfId="4" applyFont="1" applyFill="1" applyAlignment="1" applyProtection="1">
      <alignment horizontal="left" vertical="center"/>
    </xf>
    <xf numFmtId="49" fontId="2" fillId="7" borderId="25" xfId="4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4" applyFont="1" applyFill="1" applyBorder="1" applyAlignment="1" applyProtection="1">
      <alignment horizontal="left" vertical="center" wrapText="1"/>
    </xf>
    <xf numFmtId="4" fontId="2" fillId="3" borderId="29" xfId="4" applyNumberFormat="1" applyFont="1" applyFill="1" applyBorder="1" applyAlignment="1" applyProtection="1">
      <alignment horizontal="right" vertical="center" wrapText="1"/>
      <protection locked="0"/>
    </xf>
    <xf numFmtId="3" fontId="2" fillId="3" borderId="30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28" xfId="4" applyFont="1" applyFill="1" applyBorder="1" applyAlignment="1" applyProtection="1">
      <alignment horizontal="left" vertical="center" wrapText="1" indent="1"/>
    </xf>
    <xf numFmtId="0" fontId="2" fillId="0" borderId="0" xfId="4" applyFont="1" applyFill="1" applyBorder="1" applyAlignment="1" applyProtection="1">
      <alignment vertical="center" wrapText="1"/>
    </xf>
    <xf numFmtId="0" fontId="2" fillId="0" borderId="23" xfId="4" applyFont="1" applyFill="1" applyBorder="1" applyAlignment="1" applyProtection="1">
      <alignment vertical="center" wrapText="1"/>
    </xf>
    <xf numFmtId="0" fontId="2" fillId="0" borderId="0" xfId="10" applyFont="1" applyBorder="1" applyAlignment="1" applyProtection="1">
      <alignment vertical="center" wrapText="1"/>
    </xf>
    <xf numFmtId="0" fontId="3" fillId="2" borderId="0" xfId="9" applyNumberFormat="1" applyFont="1" applyFill="1" applyBorder="1" applyAlignment="1" applyProtection="1"/>
    <xf numFmtId="0" fontId="2" fillId="2" borderId="0" xfId="9" applyNumberFormat="1" applyFont="1" applyFill="1" applyBorder="1" applyAlignment="1" applyProtection="1"/>
    <xf numFmtId="0" fontId="19" fillId="2" borderId="0" xfId="9" applyNumberFormat="1" applyFont="1" applyFill="1" applyBorder="1" applyAlignment="1" applyProtection="1"/>
    <xf numFmtId="0" fontId="19" fillId="2" borderId="0" xfId="9" applyNumberFormat="1" applyFont="1" applyFill="1" applyBorder="1" applyAlignment="1" applyProtection="1">
      <alignment horizontal="right"/>
    </xf>
    <xf numFmtId="0" fontId="19" fillId="0" borderId="22" xfId="9" applyFont="1" applyBorder="1"/>
    <xf numFmtId="0" fontId="3" fillId="2" borderId="23" xfId="9" applyNumberFormat="1" applyFont="1" applyFill="1" applyBorder="1" applyAlignment="1" applyProtection="1"/>
    <xf numFmtId="49" fontId="16" fillId="6" borderId="31" xfId="0" applyFont="1" applyFill="1" applyBorder="1" applyAlignment="1" applyProtection="1">
      <alignment horizontal="left" vertical="center" indent="1"/>
    </xf>
    <xf numFmtId="49" fontId="16" fillId="6" borderId="31" xfId="0" applyFont="1" applyFill="1" applyBorder="1" applyAlignment="1" applyProtection="1">
      <alignment horizontal="left" vertical="center"/>
    </xf>
    <xf numFmtId="49" fontId="10" fillId="6" borderId="32" xfId="0" applyFont="1" applyFill="1" applyBorder="1" applyAlignment="1" applyProtection="1">
      <alignment horizontal="center" vertical="center"/>
    </xf>
    <xf numFmtId="4" fontId="2" fillId="3" borderId="30" xfId="4" applyNumberFormat="1" applyFont="1" applyFill="1" applyBorder="1" applyAlignment="1" applyProtection="1">
      <alignment horizontal="right" vertical="center" wrapText="1"/>
      <protection locked="0"/>
    </xf>
    <xf numFmtId="4" fontId="2" fillId="3" borderId="33" xfId="4" applyNumberFormat="1" applyFont="1" applyFill="1" applyBorder="1" applyAlignment="1" applyProtection="1">
      <alignment horizontal="right" vertical="center" wrapText="1"/>
      <protection locked="0"/>
    </xf>
    <xf numFmtId="4" fontId="2" fillId="5" borderId="33" xfId="4" applyNumberFormat="1" applyFont="1" applyFill="1" applyBorder="1" applyAlignment="1" applyProtection="1">
      <alignment horizontal="right" vertical="center" wrapText="1"/>
    </xf>
    <xf numFmtId="0" fontId="2" fillId="0" borderId="33" xfId="4" applyFont="1" applyFill="1" applyBorder="1" applyAlignment="1" applyProtection="1">
      <alignment horizontal="center" vertical="center" wrapText="1"/>
    </xf>
    <xf numFmtId="0" fontId="2" fillId="0" borderId="33" xfId="4" applyFont="1" applyFill="1" applyBorder="1" applyAlignment="1" applyProtection="1">
      <alignment horizontal="left" vertical="center" wrapText="1" indent="2"/>
    </xf>
    <xf numFmtId="0" fontId="2" fillId="2" borderId="33" xfId="4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Fill="1" applyAlignment="1" applyProtection="1">
      <alignment horizontal="center" vertical="center" wrapText="1"/>
    </xf>
    <xf numFmtId="4" fontId="2" fillId="5" borderId="30" xfId="4" applyNumberFormat="1" applyFont="1" applyFill="1" applyBorder="1" applyAlignment="1" applyProtection="1">
      <alignment horizontal="right" vertical="center" wrapText="1"/>
    </xf>
    <xf numFmtId="0" fontId="2" fillId="0" borderId="30" xfId="4" applyFont="1" applyFill="1" applyBorder="1" applyAlignment="1" applyProtection="1">
      <alignment horizontal="center" vertical="center" wrapText="1"/>
    </xf>
    <xf numFmtId="0" fontId="2" fillId="0" borderId="30" xfId="4" applyFont="1" applyFill="1" applyBorder="1" applyAlignment="1" applyProtection="1">
      <alignment horizontal="left" vertical="center" wrapText="1" indent="2"/>
    </xf>
    <xf numFmtId="0" fontId="2" fillId="2" borderId="30" xfId="4" applyNumberFormat="1" applyFont="1" applyFill="1" applyBorder="1" applyAlignment="1" applyProtection="1">
      <alignment horizontal="center" vertical="center" wrapText="1"/>
    </xf>
    <xf numFmtId="0" fontId="2" fillId="3" borderId="30" xfId="4" applyNumberFormat="1" applyFont="1" applyFill="1" applyBorder="1" applyAlignment="1" applyProtection="1">
      <alignment horizontal="left" vertical="center" wrapText="1" indent="1"/>
      <protection locked="0"/>
    </xf>
    <xf numFmtId="49" fontId="2" fillId="2" borderId="30" xfId="4" applyNumberFormat="1" applyFont="1" applyFill="1" applyBorder="1" applyAlignment="1" applyProtection="1">
      <alignment horizontal="center" vertical="center" wrapText="1"/>
    </xf>
    <xf numFmtId="0" fontId="2" fillId="0" borderId="30" xfId="4" applyFont="1" applyFill="1" applyBorder="1" applyAlignment="1" applyProtection="1">
      <alignment horizontal="left" vertical="center" wrapText="1" indent="1"/>
    </xf>
    <xf numFmtId="0" fontId="2" fillId="0" borderId="30" xfId="4" applyFont="1" applyFill="1" applyBorder="1" applyAlignment="1" applyProtection="1">
      <alignment horizontal="left" vertical="center" wrapText="1"/>
    </xf>
    <xf numFmtId="4" fontId="2" fillId="7" borderId="33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4" applyNumberFormat="1" applyFont="1" applyFill="1" applyBorder="1" applyAlignment="1" applyProtection="1">
      <alignment horizontal="center" vertical="center" wrapText="1"/>
    </xf>
    <xf numFmtId="4" fontId="2" fillId="7" borderId="30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4" applyNumberFormat="1" applyFont="1" applyFill="1" applyBorder="1" applyAlignment="1" applyProtection="1">
      <alignment horizontal="center" vertical="center" wrapText="1"/>
    </xf>
    <xf numFmtId="49" fontId="2" fillId="3" borderId="30" xfId="4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4" applyNumberFormat="1" applyFont="1" applyFill="1" applyBorder="1" applyAlignment="1" applyProtection="1">
      <alignment horizontal="left" vertical="center" wrapText="1" indent="1"/>
      <protection locked="0"/>
    </xf>
    <xf numFmtId="3" fontId="2" fillId="7" borderId="30" xfId="4" applyNumberFormat="1" applyFont="1" applyFill="1" applyBorder="1" applyAlignment="1" applyProtection="1">
      <alignment horizontal="right" vertical="center" wrapText="1"/>
      <protection locked="0"/>
    </xf>
    <xf numFmtId="0" fontId="3" fillId="2" borderId="23" xfId="9" applyNumberFormat="1" applyFont="1" applyFill="1" applyBorder="1" applyAlignment="1" applyProtection="1">
      <alignment horizontal="center" wrapText="1"/>
    </xf>
    <xf numFmtId="49" fontId="16" fillId="6" borderId="31" xfId="0" applyFont="1" applyFill="1" applyBorder="1" applyAlignment="1" applyProtection="1">
      <alignment horizontal="left" vertical="center" indent="2"/>
    </xf>
    <xf numFmtId="0" fontId="2" fillId="3" borderId="33" xfId="4" applyNumberFormat="1" applyFont="1" applyFill="1" applyBorder="1" applyAlignment="1" applyProtection="1">
      <alignment horizontal="left" vertical="center" wrapText="1" indent="2"/>
      <protection locked="0"/>
    </xf>
    <xf numFmtId="1" fontId="2" fillId="3" borderId="30" xfId="4" applyNumberFormat="1" applyFont="1" applyFill="1" applyBorder="1" applyAlignment="1" applyProtection="1">
      <alignment horizontal="left" vertical="center" wrapText="1" indent="1"/>
      <protection locked="0"/>
    </xf>
    <xf numFmtId="49" fontId="2" fillId="4" borderId="30" xfId="2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4" applyNumberFormat="1" applyFont="1" applyFill="1" applyBorder="1" applyAlignment="1" applyProtection="1">
      <alignment horizontal="left" vertical="center" wrapText="1"/>
      <protection locked="0"/>
    </xf>
    <xf numFmtId="49" fontId="2" fillId="4" borderId="30" xfId="2" applyNumberFormat="1" applyFont="1" applyFill="1" applyBorder="1" applyAlignment="1" applyProtection="1">
      <alignment horizontal="left" vertical="center" wrapText="1"/>
    </xf>
    <xf numFmtId="0" fontId="3" fillId="2" borderId="0" xfId="9" applyNumberFormat="1" applyFont="1" applyFill="1" applyBorder="1" applyAlignment="1" applyProtection="1">
      <alignment horizontal="center" wrapText="1"/>
    </xf>
    <xf numFmtId="49" fontId="16" fillId="0" borderId="23" xfId="0" applyFont="1" applyFill="1" applyBorder="1" applyAlignment="1" applyProtection="1">
      <alignment horizontal="center" vertical="center"/>
    </xf>
    <xf numFmtId="0" fontId="2" fillId="0" borderId="0" xfId="12" applyFont="1" applyProtection="1"/>
    <xf numFmtId="0" fontId="15" fillId="0" borderId="0" xfId="12" applyFont="1" applyAlignment="1" applyProtection="1">
      <alignment horizontal="center" vertical="center"/>
    </xf>
    <xf numFmtId="0" fontId="2" fillId="0" borderId="22" xfId="12" applyFont="1" applyBorder="1" applyProtection="1"/>
    <xf numFmtId="49" fontId="16" fillId="6" borderId="34" xfId="0" applyFont="1" applyFill="1" applyBorder="1" applyAlignment="1" applyProtection="1">
      <alignment horizontal="left" vertical="center"/>
    </xf>
    <xf numFmtId="0" fontId="15" fillId="2" borderId="0" xfId="12" applyFont="1" applyFill="1" applyBorder="1" applyAlignment="1" applyProtection="1">
      <alignment horizontal="center" vertical="center"/>
    </xf>
    <xf numFmtId="49" fontId="2" fillId="7" borderId="30" xfId="12" applyNumberFormat="1" applyFont="1" applyFill="1" applyBorder="1" applyAlignment="1" applyProtection="1">
      <alignment horizontal="left" vertical="center" wrapText="1"/>
      <protection locked="0"/>
    </xf>
    <xf numFmtId="0" fontId="2" fillId="2" borderId="30" xfId="12" applyFont="1" applyFill="1" applyBorder="1" applyAlignment="1" applyProtection="1">
      <alignment horizontal="center" vertical="center"/>
    </xf>
    <xf numFmtId="0" fontId="15" fillId="2" borderId="0" xfId="12" applyFont="1" applyFill="1" applyBorder="1" applyAlignment="1" applyProtection="1">
      <alignment horizontal="center" vertical="center" wrapText="1"/>
    </xf>
    <xf numFmtId="49" fontId="2" fillId="0" borderId="35" xfId="12" applyNumberFormat="1" applyFont="1" applyFill="1" applyBorder="1" applyAlignment="1" applyProtection="1">
      <alignment horizontal="left" vertical="center" wrapText="1"/>
    </xf>
    <xf numFmtId="0" fontId="2" fillId="2" borderId="35" xfId="12" applyFont="1" applyFill="1" applyBorder="1" applyAlignment="1" applyProtection="1">
      <alignment horizontal="center" vertical="center"/>
    </xf>
    <xf numFmtId="49" fontId="17" fillId="2" borderId="36" xfId="5" applyNumberFormat="1" applyFont="1" applyFill="1" applyBorder="1" applyAlignment="1" applyProtection="1">
      <alignment horizontal="center" vertical="center" wrapText="1"/>
    </xf>
    <xf numFmtId="0" fontId="2" fillId="2" borderId="0" xfId="12" applyFont="1" applyFill="1" applyBorder="1" applyProtection="1"/>
  </cellXfs>
  <cellStyles count="13">
    <cellStyle name="Гиперссылка" xfId="11" builtinId="8"/>
    <cellStyle name="Заголовок" xfId="8"/>
    <cellStyle name="ЗаголовокСтолбца" xfId="5"/>
    <cellStyle name="Значение" xfId="7"/>
    <cellStyle name="Обычный" xfId="0" builtinId="0"/>
    <cellStyle name="Обычный 12" xfId="9"/>
    <cellStyle name="Обычный_Forma_5_Книга2" xfId="10"/>
    <cellStyle name="Обычный_MINENERGO.340.PRIL79(v0.1)" xfId="12"/>
    <cellStyle name="Обычный_razrabotka_sablonov_po_WKU" xfId="6"/>
    <cellStyle name="Обычный_SIMPLE_1_massive2" xfId="1"/>
    <cellStyle name="Обычный_ЖКУ_проект3" xfId="2"/>
    <cellStyle name="Обычный_Мониторинг инвестиций" xfId="4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3048001" y="2200275"/>
          <a:ext cx="609600" cy="857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oneCellAnchor>
    <xdr:from>
      <xdr:col>4</xdr:col>
      <xdr:colOff>0</xdr:colOff>
      <xdr:row>1</xdr:row>
      <xdr:rowOff>0</xdr:rowOff>
    </xdr:from>
    <xdr:ext cx="285750" cy="285750"/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28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12</xdr:row>
      <xdr:rowOff>0</xdr:rowOff>
    </xdr:from>
    <xdr:ext cx="219075" cy="219075"/>
    <xdr:pic macro="[0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8</xdr:row>
      <xdr:rowOff>0</xdr:rowOff>
    </xdr:from>
    <xdr:ext cx="219075" cy="219075"/>
    <xdr:pic macro="[0]!modInfo.MainSheetHelp">
      <xdr:nvPicPr>
        <xdr:cNvPr id="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38100</xdr:colOff>
      <xdr:row>27</xdr:row>
      <xdr:rowOff>0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 bwMode="auto">
        <a:xfrm>
          <a:off x="6210300" y="4857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219075" cy="219075"/>
    <xdr:pic macro="[0]!modList00.CreatePrintedForm">
      <xdr:nvPicPr>
        <xdr:cNvPr id="9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57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0</xdr:rowOff>
    </xdr:from>
    <xdr:ext cx="219075" cy="219075"/>
    <xdr:pic macro="[0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10</xdr:row>
      <xdr:rowOff>0</xdr:rowOff>
    </xdr:from>
    <xdr:ext cx="219075" cy="219075"/>
    <xdr:pic macro="[0]!modInfo.MainSheetHelp">
      <xdr:nvPicPr>
        <xdr:cNvPr id="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428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4</xdr:col>
      <xdr:colOff>695325</xdr:colOff>
      <xdr:row>7</xdr:row>
      <xdr:rowOff>0</xdr:rowOff>
    </xdr:from>
    <xdr:ext cx="219075" cy="219075"/>
    <xdr:pic macro="[0]!modInfo.MainSheetHelp">
      <xdr:nvPicPr>
        <xdr:cNvPr id="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0001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4</xdr:col>
      <xdr:colOff>2362200</xdr:colOff>
      <xdr:row>6</xdr:row>
      <xdr:rowOff>0</xdr:rowOff>
    </xdr:from>
    <xdr:ext cx="219075" cy="219075"/>
    <xdr:pic macro="[0]!modInfo.MainSheetHelp">
      <xdr:nvPicPr>
        <xdr:cNvPr id="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57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59</xdr:row>
      <xdr:rowOff>0</xdr:rowOff>
    </xdr:from>
    <xdr:ext cx="220017" cy="142875"/>
    <xdr:pic macro="[0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8429625"/>
          <a:ext cx="2200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76;&#1086;&#1086;&#1090;&#1074;&#1077;&#1076;&#1077;&#1085;&#1080;&#1077;%20&#1057;&#1050;%20&#1080;%20&#1050;&#1063;&#1056;%20&#1050;&#1052;&#1042;%20&#1054;&#1057;&#1050;-&#1073;&#1077;&#1079;%20&#1050;&#1063;&#1056;%20&#1050;&#1091;&#1073;&#1072;&#1085;&#1089;&#1082;&#1080;&#1077;%20&#1054;&#1057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Показатели (2)"/>
      <sheetName val="Инвестиции исправления"/>
      <sheetName val="Ссылки на публикац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>
        <row r="3">
          <cell r="B3" t="str">
            <v>Версия 6.0.3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  <pageSetUpPr fitToPage="1"/>
  </sheetPr>
  <dimension ref="A1:L52"/>
  <sheetViews>
    <sheetView showGridLines="0" tabSelected="1" topLeftCell="D37" zoomScaleNormal="100" workbookViewId="0">
      <selection activeCell="M54" sqref="M54:M55"/>
    </sheetView>
  </sheetViews>
  <sheetFormatPr defaultRowHeight="11.25" x14ac:dyDescent="0.15"/>
  <cols>
    <col min="1" max="1" width="29.85546875" style="5" hidden="1" customWidth="1"/>
    <col min="2" max="2" width="10.7109375" style="5" hidden="1" customWidth="1"/>
    <col min="3" max="3" width="3.7109375" style="4" hidden="1" customWidth="1"/>
    <col min="4" max="4" width="3.7109375" style="1" customWidth="1"/>
    <col min="5" max="5" width="38.140625" style="1" customWidth="1"/>
    <col min="6" max="6" width="50.7109375" style="1" customWidth="1"/>
    <col min="7" max="7" width="3.7109375" style="3" customWidth="1"/>
    <col min="8" max="8" width="9.140625" style="1"/>
    <col min="9" max="9" width="9.140625" style="2" customWidth="1"/>
    <col min="10" max="16384" width="9.140625" style="1"/>
  </cols>
  <sheetData>
    <row r="1" spans="1:12" s="44" customFormat="1" ht="13.5" hidden="1" customHeight="1" x14ac:dyDescent="0.15">
      <c r="A1" s="46"/>
      <c r="B1" s="5"/>
      <c r="F1" s="44">
        <v>26371332</v>
      </c>
      <c r="G1" s="45"/>
      <c r="I1" s="2"/>
      <c r="L1" s="47"/>
    </row>
    <row r="2" spans="1:12" s="44" customFormat="1" ht="12" hidden="1" customHeight="1" x14ac:dyDescent="0.15">
      <c r="A2" s="46"/>
      <c r="B2" s="5"/>
      <c r="G2" s="45"/>
      <c r="I2" s="2"/>
    </row>
    <row r="3" spans="1:12" hidden="1" x14ac:dyDescent="0.15"/>
    <row r="4" spans="1:12" ht="15.75" customHeight="1" x14ac:dyDescent="0.15">
      <c r="D4" s="14"/>
      <c r="E4" s="43"/>
      <c r="F4" s="42" t="str">
        <f>version</f>
        <v>Версия 6.0.3</v>
      </c>
    </row>
    <row r="5" spans="1:12" ht="20.25" customHeight="1" x14ac:dyDescent="0.15">
      <c r="D5" s="17"/>
      <c r="E5" s="41" t="s">
        <v>48</v>
      </c>
      <c r="F5" s="41"/>
      <c r="G5" s="38"/>
    </row>
    <row r="6" spans="1:12" x14ac:dyDescent="0.15">
      <c r="D6" s="14"/>
      <c r="E6" s="16"/>
      <c r="F6" s="40"/>
      <c r="G6" s="38"/>
    </row>
    <row r="7" spans="1:12" ht="19.5" x14ac:dyDescent="0.15">
      <c r="D7" s="17"/>
      <c r="E7" s="16" t="s">
        <v>47</v>
      </c>
      <c r="F7" s="39" t="s">
        <v>46</v>
      </c>
      <c r="G7" s="38"/>
    </row>
    <row r="8" spans="1:12" ht="3" customHeight="1" x14ac:dyDescent="0.15">
      <c r="A8" s="20"/>
      <c r="D8" s="19"/>
      <c r="E8" s="16"/>
      <c r="F8" s="18"/>
      <c r="G8" s="6"/>
    </row>
    <row r="9" spans="1:12" ht="19.5" x14ac:dyDescent="0.15">
      <c r="D9" s="17"/>
      <c r="E9" s="22" t="s">
        <v>45</v>
      </c>
      <c r="F9" s="37" t="s">
        <v>44</v>
      </c>
      <c r="G9" s="14"/>
    </row>
    <row r="10" spans="1:12" ht="3" customHeight="1" x14ac:dyDescent="0.15">
      <c r="A10" s="20"/>
      <c r="D10" s="19"/>
      <c r="E10" s="16"/>
      <c r="F10" s="18"/>
      <c r="G10" s="6"/>
    </row>
    <row r="11" spans="1:12" ht="33.75" x14ac:dyDescent="0.15">
      <c r="A11" s="5" t="s">
        <v>43</v>
      </c>
      <c r="D11" s="17"/>
      <c r="E11" s="22" t="s">
        <v>42</v>
      </c>
      <c r="F11" s="21" t="s">
        <v>19</v>
      </c>
      <c r="G11" s="14"/>
    </row>
    <row r="12" spans="1:12" ht="3" customHeight="1" x14ac:dyDescent="0.15">
      <c r="A12" s="20"/>
      <c r="D12" s="19"/>
      <c r="E12" s="16"/>
      <c r="F12" s="18"/>
      <c r="G12" s="6"/>
    </row>
    <row r="13" spans="1:12" ht="20.100000000000001" customHeight="1" x14ac:dyDescent="0.15">
      <c r="A13" s="36"/>
      <c r="D13" s="17"/>
      <c r="E13" s="22" t="s">
        <v>41</v>
      </c>
      <c r="F13" s="35">
        <v>2015</v>
      </c>
      <c r="G13" s="6"/>
    </row>
    <row r="14" spans="1:12" ht="3" customHeight="1" x14ac:dyDescent="0.15">
      <c r="A14" s="20"/>
      <c r="D14" s="19"/>
      <c r="E14" s="16"/>
      <c r="F14" s="18"/>
      <c r="G14" s="6"/>
    </row>
    <row r="15" spans="1:12" ht="33.75" x14ac:dyDescent="0.15">
      <c r="D15" s="17"/>
      <c r="E15" s="22" t="s">
        <v>40</v>
      </c>
      <c r="F15" s="21" t="s">
        <v>22</v>
      </c>
      <c r="G15" s="14"/>
    </row>
    <row r="16" spans="1:12" ht="30" customHeight="1" x14ac:dyDescent="0.15">
      <c r="C16" s="32"/>
      <c r="D16" s="19"/>
      <c r="E16" s="26"/>
      <c r="F16" s="18"/>
      <c r="G16" s="29"/>
    </row>
    <row r="17" spans="1:10" ht="19.5" x14ac:dyDescent="0.15">
      <c r="C17" s="32"/>
      <c r="D17" s="31"/>
      <c r="E17" s="26" t="s">
        <v>39</v>
      </c>
      <c r="F17" s="30" t="s">
        <v>38</v>
      </c>
      <c r="G17" s="29"/>
      <c r="J17" s="27"/>
    </row>
    <row r="18" spans="1:10" ht="20.100000000000001" customHeight="1" x14ac:dyDescent="0.15">
      <c r="C18" s="32"/>
      <c r="D18" s="31"/>
      <c r="E18" s="34" t="s">
        <v>37</v>
      </c>
      <c r="F18" s="33" t="s">
        <v>36</v>
      </c>
      <c r="G18" s="29"/>
      <c r="J18" s="27"/>
    </row>
    <row r="19" spans="1:10" ht="19.5" x14ac:dyDescent="0.15">
      <c r="C19" s="32"/>
      <c r="D19" s="31"/>
      <c r="E19" s="26" t="s">
        <v>35</v>
      </c>
      <c r="F19" s="30" t="s">
        <v>34</v>
      </c>
      <c r="G19" s="29"/>
      <c r="J19" s="27"/>
    </row>
    <row r="20" spans="1:10" ht="19.5" x14ac:dyDescent="0.15">
      <c r="C20" s="32"/>
      <c r="D20" s="31"/>
      <c r="E20" s="26" t="s">
        <v>33</v>
      </c>
      <c r="F20" s="30" t="s">
        <v>32</v>
      </c>
      <c r="G20" s="29"/>
      <c r="H20" s="28"/>
      <c r="J20" s="27"/>
    </row>
    <row r="21" spans="1:10" ht="3.75" customHeight="1" x14ac:dyDescent="0.15">
      <c r="A21" s="20"/>
      <c r="D21" s="19"/>
      <c r="E21" s="16"/>
      <c r="F21" s="18"/>
      <c r="G21" s="6"/>
    </row>
    <row r="22" spans="1:10" ht="22.5" x14ac:dyDescent="0.15">
      <c r="D22" s="17"/>
      <c r="E22" s="26" t="s">
        <v>31</v>
      </c>
      <c r="F22" s="25" t="s">
        <v>30</v>
      </c>
      <c r="G22" s="14"/>
    </row>
    <row r="23" spans="1:10" ht="3.75" customHeight="1" x14ac:dyDescent="0.15">
      <c r="A23" s="20"/>
      <c r="D23" s="19"/>
      <c r="E23" s="16"/>
      <c r="F23" s="18"/>
      <c r="G23" s="6"/>
    </row>
    <row r="24" spans="1:10" ht="20.100000000000001" customHeight="1" x14ac:dyDescent="0.15">
      <c r="A24" s="20"/>
      <c r="D24" s="19"/>
      <c r="E24" s="22" t="s">
        <v>29</v>
      </c>
      <c r="F24" s="25" t="s">
        <v>28</v>
      </c>
      <c r="G24" s="6"/>
    </row>
    <row r="25" spans="1:10" ht="3" customHeight="1" x14ac:dyDescent="0.15">
      <c r="A25" s="20"/>
      <c r="D25" s="19"/>
      <c r="E25" s="16"/>
      <c r="F25" s="18"/>
      <c r="G25" s="6"/>
    </row>
    <row r="26" spans="1:10" ht="33.75" x14ac:dyDescent="0.15">
      <c r="A26" s="20"/>
      <c r="D26" s="19"/>
      <c r="E26" s="22" t="s">
        <v>27</v>
      </c>
      <c r="F26" s="21" t="s">
        <v>22</v>
      </c>
      <c r="G26" s="6"/>
    </row>
    <row r="27" spans="1:10" ht="3" customHeight="1" x14ac:dyDescent="0.15">
      <c r="A27" s="20"/>
      <c r="D27" s="19"/>
      <c r="E27" s="16"/>
      <c r="F27" s="18"/>
      <c r="G27" s="6"/>
    </row>
    <row r="28" spans="1:10" ht="33.75" x14ac:dyDescent="0.15">
      <c r="D28" s="17"/>
      <c r="E28" s="24" t="s">
        <v>26</v>
      </c>
      <c r="F28" s="23" t="s">
        <v>25</v>
      </c>
      <c r="G28" s="14"/>
    </row>
    <row r="29" spans="1:10" ht="3" customHeight="1" x14ac:dyDescent="0.15">
      <c r="A29" s="20"/>
      <c r="D29" s="19"/>
      <c r="E29" s="16"/>
      <c r="F29" s="18"/>
      <c r="G29" s="6"/>
    </row>
    <row r="30" spans="1:10" ht="33.75" x14ac:dyDescent="0.15">
      <c r="A30" s="20"/>
      <c r="D30" s="19"/>
      <c r="E30" s="22" t="s">
        <v>24</v>
      </c>
      <c r="F30" s="21" t="s">
        <v>22</v>
      </c>
      <c r="G30" s="6"/>
    </row>
    <row r="31" spans="1:10" ht="3" customHeight="1" x14ac:dyDescent="0.15">
      <c r="A31" s="20"/>
      <c r="D31" s="19"/>
      <c r="E31" s="16"/>
      <c r="F31" s="18"/>
      <c r="G31" s="6"/>
    </row>
    <row r="32" spans="1:10" ht="22.5" x14ac:dyDescent="0.15">
      <c r="A32" s="20"/>
      <c r="D32" s="19"/>
      <c r="E32" s="22" t="s">
        <v>23</v>
      </c>
      <c r="F32" s="21" t="s">
        <v>22</v>
      </c>
      <c r="G32" s="6"/>
    </row>
    <row r="33" spans="1:7" ht="3" customHeight="1" x14ac:dyDescent="0.15">
      <c r="A33" s="20"/>
      <c r="D33" s="19"/>
      <c r="E33" s="16"/>
      <c r="F33" s="18"/>
      <c r="G33" s="6"/>
    </row>
    <row r="34" spans="1:7" ht="45" x14ac:dyDescent="0.15">
      <c r="A34" s="20" t="s">
        <v>21</v>
      </c>
      <c r="D34" s="19"/>
      <c r="E34" s="22" t="s">
        <v>20</v>
      </c>
      <c r="F34" s="21" t="s">
        <v>19</v>
      </c>
      <c r="G34" s="6"/>
    </row>
    <row r="35" spans="1:7" x14ac:dyDescent="0.15">
      <c r="A35" s="20"/>
      <c r="D35" s="19"/>
      <c r="E35" s="16"/>
      <c r="F35" s="18"/>
      <c r="G35" s="6"/>
    </row>
    <row r="36" spans="1:7" ht="20.100000000000001" customHeight="1" x14ac:dyDescent="0.15">
      <c r="A36" s="11"/>
      <c r="D36" s="14"/>
      <c r="F36" s="13" t="s">
        <v>18</v>
      </c>
      <c r="G36" s="6"/>
    </row>
    <row r="37" spans="1:7" ht="20.100000000000001" customHeight="1" x14ac:dyDescent="0.15">
      <c r="A37" s="11"/>
      <c r="B37" s="10"/>
      <c r="D37" s="9"/>
      <c r="E37" s="8" t="s">
        <v>17</v>
      </c>
      <c r="F37" s="7" t="s">
        <v>15</v>
      </c>
      <c r="G37" s="6"/>
    </row>
    <row r="38" spans="1:7" ht="20.100000000000001" customHeight="1" x14ac:dyDescent="0.15">
      <c r="A38" s="11"/>
      <c r="B38" s="10"/>
      <c r="D38" s="9"/>
      <c r="E38" s="8" t="s">
        <v>16</v>
      </c>
      <c r="F38" s="7" t="s">
        <v>15</v>
      </c>
      <c r="G38" s="6"/>
    </row>
    <row r="39" spans="1:7" ht="13.5" customHeight="1" x14ac:dyDescent="0.15">
      <c r="D39" s="17"/>
      <c r="E39" s="16"/>
      <c r="F39" s="15"/>
      <c r="G39" s="14"/>
    </row>
    <row r="40" spans="1:7" ht="20.100000000000001" customHeight="1" x14ac:dyDescent="0.15">
      <c r="A40" s="11"/>
      <c r="D40" s="14"/>
      <c r="F40" s="13" t="s">
        <v>14</v>
      </c>
      <c r="G40" s="6"/>
    </row>
    <row r="41" spans="1:7" ht="20.100000000000001" customHeight="1" x14ac:dyDescent="0.15">
      <c r="A41" s="11"/>
      <c r="B41" s="10"/>
      <c r="D41" s="9"/>
      <c r="E41" s="12" t="s">
        <v>7</v>
      </c>
      <c r="F41" s="7" t="s">
        <v>13</v>
      </c>
      <c r="G41" s="6"/>
    </row>
    <row r="42" spans="1:7" ht="20.100000000000001" customHeight="1" x14ac:dyDescent="0.15">
      <c r="A42" s="11"/>
      <c r="B42" s="10"/>
      <c r="D42" s="9"/>
      <c r="E42" s="12" t="s">
        <v>3</v>
      </c>
      <c r="F42" s="7" t="s">
        <v>12</v>
      </c>
      <c r="G42" s="6"/>
    </row>
    <row r="43" spans="1:7" ht="13.5" customHeight="1" x14ac:dyDescent="0.15">
      <c r="D43" s="17"/>
      <c r="E43" s="16"/>
      <c r="F43" s="15"/>
      <c r="G43" s="14"/>
    </row>
    <row r="44" spans="1:7" ht="20.100000000000001" customHeight="1" x14ac:dyDescent="0.15">
      <c r="A44" s="11"/>
      <c r="D44" s="14"/>
      <c r="F44" s="13" t="s">
        <v>11</v>
      </c>
      <c r="G44" s="6"/>
    </row>
    <row r="45" spans="1:7" ht="20.100000000000001" customHeight="1" x14ac:dyDescent="0.15">
      <c r="A45" s="11"/>
      <c r="B45" s="10"/>
      <c r="D45" s="9"/>
      <c r="E45" s="12" t="s">
        <v>7</v>
      </c>
      <c r="F45" s="7" t="s">
        <v>10</v>
      </c>
      <c r="G45" s="6"/>
    </row>
    <row r="46" spans="1:7" ht="20.100000000000001" customHeight="1" x14ac:dyDescent="0.15">
      <c r="A46" s="11"/>
      <c r="B46" s="10"/>
      <c r="D46" s="9"/>
      <c r="E46" s="12" t="s">
        <v>3</v>
      </c>
      <c r="F46" s="7" t="s">
        <v>9</v>
      </c>
      <c r="G46" s="6"/>
    </row>
    <row r="47" spans="1:7" ht="13.5" customHeight="1" x14ac:dyDescent="0.15">
      <c r="D47" s="17"/>
      <c r="E47" s="16"/>
      <c r="F47" s="15"/>
      <c r="G47" s="14"/>
    </row>
    <row r="48" spans="1:7" ht="20.100000000000001" customHeight="1" x14ac:dyDescent="0.15">
      <c r="A48" s="11"/>
      <c r="D48" s="14"/>
      <c r="F48" s="13" t="s">
        <v>8</v>
      </c>
      <c r="G48" s="6"/>
    </row>
    <row r="49" spans="1:7" ht="22.5" x14ac:dyDescent="0.15">
      <c r="A49" s="11"/>
      <c r="B49" s="10"/>
      <c r="D49" s="9"/>
      <c r="E49" s="8" t="s">
        <v>7</v>
      </c>
      <c r="F49" s="7" t="s">
        <v>6</v>
      </c>
      <c r="G49" s="6"/>
    </row>
    <row r="50" spans="1:7" ht="33.75" x14ac:dyDescent="0.15">
      <c r="A50" s="11"/>
      <c r="B50" s="10"/>
      <c r="D50" s="9"/>
      <c r="E50" s="8" t="s">
        <v>5</v>
      </c>
      <c r="F50" s="7" t="s">
        <v>4</v>
      </c>
      <c r="G50" s="6"/>
    </row>
    <row r="51" spans="1:7" ht="22.5" x14ac:dyDescent="0.15">
      <c r="A51" s="11"/>
      <c r="B51" s="10"/>
      <c r="D51" s="9"/>
      <c r="E51" s="12" t="s">
        <v>3</v>
      </c>
      <c r="F51" s="7" t="s">
        <v>2</v>
      </c>
      <c r="G51" s="6"/>
    </row>
    <row r="52" spans="1:7" ht="22.5" x14ac:dyDescent="0.15">
      <c r="A52" s="11"/>
      <c r="B52" s="10"/>
      <c r="D52" s="9"/>
      <c r="E52" s="8" t="s">
        <v>1</v>
      </c>
      <c r="F52" s="7" t="s">
        <v>0</v>
      </c>
      <c r="G52" s="6"/>
    </row>
  </sheetData>
  <sheetProtection password="FA9C" sheet="1" objects="1" scenarios="1" formatColumns="0" formatRows="0"/>
  <dataConsolidate/>
  <mergeCells count="1">
    <mergeCell ref="E5:F5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8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6 F34 F30 F32 F11 F15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9:F52 F37:F38 F41:F42 F45:F46 F18">
      <formula1>900</formula1>
    </dataValidation>
  </dataValidations>
  <pageMargins left="0.74803149606299213" right="0" top="0" bottom="0" header="0.51181102362204722" footer="0.51181102362204722"/>
  <pageSetup paperSize="8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82"/>
  <sheetViews>
    <sheetView showGridLines="0" topLeftCell="D3" zoomScaleNormal="100" workbookViewId="0">
      <selection activeCell="F50" sqref="F50"/>
    </sheetView>
  </sheetViews>
  <sheetFormatPr defaultColWidth="10.5703125" defaultRowHeight="14.25" x14ac:dyDescent="0.15"/>
  <cols>
    <col min="1" max="1" width="9.140625" style="51" hidden="1" customWidth="1"/>
    <col min="2" max="2" width="9.140625" style="48" hidden="1" customWidth="1"/>
    <col min="3" max="3" width="3.7109375" style="50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49" customWidth="1"/>
    <col min="10" max="16384" width="10.5703125" style="48"/>
  </cols>
  <sheetData>
    <row r="1" spans="1:9" ht="16.5" hidden="1" customHeight="1" x14ac:dyDescent="0.15"/>
    <row r="2" spans="1:9" ht="16.5" hidden="1" customHeight="1" x14ac:dyDescent="0.15"/>
    <row r="3" spans="1:9" ht="3" customHeight="1" x14ac:dyDescent="0.15">
      <c r="C3" s="55"/>
      <c r="D3" s="73"/>
      <c r="E3" s="73"/>
      <c r="F3" s="73"/>
      <c r="G3" s="73"/>
      <c r="H3" s="85"/>
    </row>
    <row r="4" spans="1:9" x14ac:dyDescent="0.15">
      <c r="C4" s="55"/>
      <c r="D4" s="84" t="s">
        <v>168</v>
      </c>
      <c r="E4" s="84"/>
      <c r="F4" s="84"/>
      <c r="G4" s="84"/>
      <c r="H4" s="84"/>
    </row>
    <row r="5" spans="1:9" ht="18.75" customHeight="1" x14ac:dyDescent="0.15">
      <c r="C5" s="55"/>
      <c r="D5" s="83" t="str">
        <f>IF(org=0,"Не определено",org)</f>
        <v>ГУП СК "Ставрополькрайводоканал"</v>
      </c>
      <c r="E5" s="83"/>
      <c r="F5" s="83"/>
      <c r="G5" s="83"/>
      <c r="H5" s="83"/>
    </row>
    <row r="6" spans="1:9" ht="3" customHeight="1" x14ac:dyDescent="0.15">
      <c r="C6" s="55"/>
      <c r="D6" s="73"/>
      <c r="E6" s="72"/>
      <c r="F6" s="72"/>
      <c r="G6" s="72"/>
      <c r="H6" s="71"/>
    </row>
    <row r="7" spans="1:9" ht="20.100000000000001" customHeight="1" x14ac:dyDescent="0.15">
      <c r="C7" s="55"/>
      <c r="D7" s="73"/>
      <c r="E7" s="72"/>
      <c r="F7" s="82" t="s">
        <v>167</v>
      </c>
      <c r="G7" s="81"/>
      <c r="H7" s="81"/>
    </row>
    <row r="8" spans="1:9" x14ac:dyDescent="0.15">
      <c r="C8" s="55"/>
      <c r="D8" s="73"/>
      <c r="E8" s="77" t="s">
        <v>166</v>
      </c>
      <c r="F8" s="80">
        <v>1</v>
      </c>
      <c r="G8" s="79"/>
      <c r="H8" s="78"/>
    </row>
    <row r="9" spans="1:9" x14ac:dyDescent="0.15">
      <c r="C9" s="55"/>
      <c r="D9" s="73"/>
      <c r="E9" s="77" t="s">
        <v>165</v>
      </c>
      <c r="F9" s="76" t="s">
        <v>160</v>
      </c>
      <c r="G9" s="75"/>
      <c r="H9" s="74"/>
    </row>
    <row r="10" spans="1:9" ht="3" customHeight="1" x14ac:dyDescent="0.15">
      <c r="C10" s="55"/>
      <c r="D10" s="73"/>
      <c r="E10" s="72"/>
      <c r="F10" s="72"/>
      <c r="G10" s="72"/>
      <c r="H10" s="71"/>
    </row>
    <row r="11" spans="1:9" ht="20.100000000000001" customHeight="1" thickBot="1" x14ac:dyDescent="0.2">
      <c r="C11" s="55"/>
      <c r="D11" s="70" t="s">
        <v>163</v>
      </c>
      <c r="E11" s="69" t="s">
        <v>164</v>
      </c>
      <c r="F11" s="70" t="s">
        <v>163</v>
      </c>
      <c r="G11" s="69" t="s">
        <v>162</v>
      </c>
      <c r="H11" s="69" t="s">
        <v>161</v>
      </c>
    </row>
    <row r="12" spans="1:9" ht="12" customHeight="1" thickTop="1" x14ac:dyDescent="0.15">
      <c r="C12" s="55"/>
      <c r="D12" s="68" t="s">
        <v>160</v>
      </c>
      <c r="E12" s="68" t="s">
        <v>159</v>
      </c>
      <c r="F12" s="68" t="s">
        <v>158</v>
      </c>
      <c r="G12" s="68" t="s">
        <v>157</v>
      </c>
      <c r="H12" s="68" t="s">
        <v>156</v>
      </c>
    </row>
    <row r="13" spans="1:9" ht="15" hidden="1" customHeight="1" x14ac:dyDescent="0.15">
      <c r="A13" s="48"/>
      <c r="C13" s="55"/>
      <c r="D13" s="67">
        <v>0</v>
      </c>
      <c r="E13" s="66"/>
      <c r="F13" s="67">
        <v>0</v>
      </c>
      <c r="G13" s="66"/>
      <c r="H13" s="66"/>
    </row>
    <row r="14" spans="1:9" ht="15" customHeight="1" x14ac:dyDescent="0.15">
      <c r="A14" s="48"/>
      <c r="C14" s="55"/>
      <c r="D14" s="60">
        <v>1</v>
      </c>
      <c r="E14" s="64" t="s">
        <v>155</v>
      </c>
      <c r="F14" s="63">
        <v>1</v>
      </c>
      <c r="G14" s="62" t="s">
        <v>154</v>
      </c>
      <c r="H14" s="61" t="s">
        <v>153</v>
      </c>
    </row>
    <row r="15" spans="1:9" ht="15" customHeight="1" x14ac:dyDescent="0.15">
      <c r="A15" s="48"/>
      <c r="C15" s="55"/>
      <c r="D15" s="60"/>
      <c r="E15" s="59"/>
      <c r="F15" s="58"/>
      <c r="G15" s="57" t="s">
        <v>50</v>
      </c>
      <c r="H15" s="56"/>
      <c r="I15" s="48"/>
    </row>
    <row r="16" spans="1:9" ht="15" customHeight="1" x14ac:dyDescent="0.15">
      <c r="A16" s="48"/>
      <c r="C16" s="55" t="s">
        <v>54</v>
      </c>
      <c r="D16" s="60">
        <v>2</v>
      </c>
      <c r="E16" s="64" t="s">
        <v>152</v>
      </c>
      <c r="F16" s="63">
        <v>1</v>
      </c>
      <c r="G16" s="62" t="s">
        <v>151</v>
      </c>
      <c r="H16" s="61" t="s">
        <v>150</v>
      </c>
    </row>
    <row r="17" spans="1:9" ht="15" customHeight="1" x14ac:dyDescent="0.15">
      <c r="A17" s="48"/>
      <c r="C17" s="55"/>
      <c r="D17" s="60"/>
      <c r="E17" s="65"/>
      <c r="F17" s="63">
        <v>2</v>
      </c>
      <c r="G17" s="62" t="s">
        <v>149</v>
      </c>
      <c r="H17" s="61" t="s">
        <v>148</v>
      </c>
      <c r="I17" s="50" t="s">
        <v>54</v>
      </c>
    </row>
    <row r="18" spans="1:9" ht="15" customHeight="1" x14ac:dyDescent="0.15">
      <c r="A18" s="48"/>
      <c r="C18" s="55"/>
      <c r="D18" s="60"/>
      <c r="E18" s="59"/>
      <c r="F18" s="58"/>
      <c r="G18" s="57" t="s">
        <v>50</v>
      </c>
      <c r="H18" s="56"/>
      <c r="I18" s="48"/>
    </row>
    <row r="19" spans="1:9" ht="15" customHeight="1" x14ac:dyDescent="0.15">
      <c r="A19" s="48"/>
      <c r="C19" s="55" t="s">
        <v>54</v>
      </c>
      <c r="D19" s="60">
        <v>3</v>
      </c>
      <c r="E19" s="64" t="s">
        <v>147</v>
      </c>
      <c r="F19" s="63">
        <v>1</v>
      </c>
      <c r="G19" s="62" t="s">
        <v>146</v>
      </c>
      <c r="H19" s="61" t="s">
        <v>145</v>
      </c>
    </row>
    <row r="20" spans="1:9" ht="15" customHeight="1" x14ac:dyDescent="0.15">
      <c r="A20" s="48"/>
      <c r="C20" s="55"/>
      <c r="D20" s="60"/>
      <c r="E20" s="59"/>
      <c r="F20" s="58"/>
      <c r="G20" s="57" t="s">
        <v>50</v>
      </c>
      <c r="H20" s="56"/>
      <c r="I20" s="48"/>
    </row>
    <row r="21" spans="1:9" ht="15" customHeight="1" x14ac:dyDescent="0.15">
      <c r="A21" s="48"/>
      <c r="C21" s="55" t="s">
        <v>54</v>
      </c>
      <c r="D21" s="60">
        <v>4</v>
      </c>
      <c r="E21" s="64" t="s">
        <v>144</v>
      </c>
      <c r="F21" s="63">
        <v>1</v>
      </c>
      <c r="G21" s="62" t="s">
        <v>143</v>
      </c>
      <c r="H21" s="61" t="s">
        <v>142</v>
      </c>
    </row>
    <row r="22" spans="1:9" ht="15" customHeight="1" x14ac:dyDescent="0.15">
      <c r="A22" s="48"/>
      <c r="C22" s="55"/>
      <c r="D22" s="60"/>
      <c r="E22" s="59"/>
      <c r="F22" s="58"/>
      <c r="G22" s="57" t="s">
        <v>50</v>
      </c>
      <c r="H22" s="56"/>
      <c r="I22" s="48"/>
    </row>
    <row r="23" spans="1:9" ht="15" customHeight="1" x14ac:dyDescent="0.15">
      <c r="A23" s="48"/>
      <c r="C23" s="55" t="s">
        <v>54</v>
      </c>
      <c r="D23" s="60">
        <v>5</v>
      </c>
      <c r="E23" s="64" t="s">
        <v>141</v>
      </c>
      <c r="F23" s="63">
        <v>1</v>
      </c>
      <c r="G23" s="62" t="s">
        <v>140</v>
      </c>
      <c r="H23" s="61" t="s">
        <v>139</v>
      </c>
    </row>
    <row r="24" spans="1:9" ht="15" customHeight="1" x14ac:dyDescent="0.15">
      <c r="A24" s="48"/>
      <c r="C24" s="55"/>
      <c r="D24" s="60"/>
      <c r="E24" s="65"/>
      <c r="F24" s="63">
        <v>2</v>
      </c>
      <c r="G24" s="62" t="s">
        <v>138</v>
      </c>
      <c r="H24" s="61" t="s">
        <v>137</v>
      </c>
      <c r="I24" s="50" t="s">
        <v>54</v>
      </c>
    </row>
    <row r="25" spans="1:9" ht="15" customHeight="1" x14ac:dyDescent="0.15">
      <c r="A25" s="48"/>
      <c r="C25" s="55"/>
      <c r="D25" s="60"/>
      <c r="E25" s="59"/>
      <c r="F25" s="58"/>
      <c r="G25" s="57" t="s">
        <v>50</v>
      </c>
      <c r="H25" s="56"/>
      <c r="I25" s="48"/>
    </row>
    <row r="26" spans="1:9" ht="15" customHeight="1" x14ac:dyDescent="0.15">
      <c r="A26" s="48"/>
      <c r="C26" s="55" t="s">
        <v>54</v>
      </c>
      <c r="D26" s="60">
        <v>6</v>
      </c>
      <c r="E26" s="64" t="s">
        <v>136</v>
      </c>
      <c r="F26" s="63">
        <v>1</v>
      </c>
      <c r="G26" s="62" t="s">
        <v>135</v>
      </c>
      <c r="H26" s="61" t="s">
        <v>134</v>
      </c>
    </row>
    <row r="27" spans="1:9" ht="15" customHeight="1" x14ac:dyDescent="0.15">
      <c r="A27" s="48"/>
      <c r="C27" s="55"/>
      <c r="D27" s="60"/>
      <c r="E27" s="65"/>
      <c r="F27" s="63">
        <v>2</v>
      </c>
      <c r="G27" s="62" t="s">
        <v>133</v>
      </c>
      <c r="H27" s="61" t="s">
        <v>132</v>
      </c>
      <c r="I27" s="50" t="s">
        <v>54</v>
      </c>
    </row>
    <row r="28" spans="1:9" ht="15" customHeight="1" x14ac:dyDescent="0.15">
      <c r="A28" s="48"/>
      <c r="C28" s="55"/>
      <c r="D28" s="60"/>
      <c r="E28" s="65"/>
      <c r="F28" s="63">
        <v>3</v>
      </c>
      <c r="G28" s="62" t="s">
        <v>131</v>
      </c>
      <c r="H28" s="61" t="s">
        <v>130</v>
      </c>
      <c r="I28" s="50" t="s">
        <v>54</v>
      </c>
    </row>
    <row r="29" spans="1:9" ht="15" customHeight="1" x14ac:dyDescent="0.15">
      <c r="A29" s="48"/>
      <c r="C29" s="55"/>
      <c r="D29" s="60"/>
      <c r="E29" s="65"/>
      <c r="F29" s="63">
        <v>4</v>
      </c>
      <c r="G29" s="62" t="s">
        <v>129</v>
      </c>
      <c r="H29" s="61" t="s">
        <v>128</v>
      </c>
      <c r="I29" s="50" t="s">
        <v>54</v>
      </c>
    </row>
    <row r="30" spans="1:9" ht="15" customHeight="1" x14ac:dyDescent="0.15">
      <c r="A30" s="48"/>
      <c r="C30" s="55"/>
      <c r="D30" s="60"/>
      <c r="E30" s="65"/>
      <c r="F30" s="63">
        <v>5</v>
      </c>
      <c r="G30" s="62" t="s">
        <v>127</v>
      </c>
      <c r="H30" s="61" t="s">
        <v>126</v>
      </c>
      <c r="I30" s="50" t="s">
        <v>54</v>
      </c>
    </row>
    <row r="31" spans="1:9" ht="15" customHeight="1" x14ac:dyDescent="0.15">
      <c r="A31" s="48"/>
      <c r="C31" s="55"/>
      <c r="D31" s="60"/>
      <c r="E31" s="65"/>
      <c r="F31" s="63">
        <v>6</v>
      </c>
      <c r="G31" s="62" t="s">
        <v>125</v>
      </c>
      <c r="H31" s="61" t="s">
        <v>124</v>
      </c>
      <c r="I31" s="50" t="s">
        <v>54</v>
      </c>
    </row>
    <row r="32" spans="1:9" ht="15" customHeight="1" x14ac:dyDescent="0.15">
      <c r="A32" s="48"/>
      <c r="C32" s="55"/>
      <c r="D32" s="60"/>
      <c r="E32" s="59"/>
      <c r="F32" s="58"/>
      <c r="G32" s="57" t="s">
        <v>50</v>
      </c>
      <c r="H32" s="56"/>
      <c r="I32" s="48"/>
    </row>
    <row r="33" spans="1:9" ht="15" customHeight="1" x14ac:dyDescent="0.15">
      <c r="A33" s="48"/>
      <c r="C33" s="55" t="s">
        <v>54</v>
      </c>
      <c r="D33" s="60">
        <v>7</v>
      </c>
      <c r="E33" s="64" t="s">
        <v>123</v>
      </c>
      <c r="F33" s="63">
        <v>1</v>
      </c>
      <c r="G33" s="62" t="s">
        <v>122</v>
      </c>
      <c r="H33" s="61" t="s">
        <v>121</v>
      </c>
    </row>
    <row r="34" spans="1:9" ht="15" customHeight="1" x14ac:dyDescent="0.15">
      <c r="A34" s="48"/>
      <c r="C34" s="55"/>
      <c r="D34" s="60"/>
      <c r="E34" s="59"/>
      <c r="F34" s="58"/>
      <c r="G34" s="57" t="s">
        <v>50</v>
      </c>
      <c r="H34" s="56"/>
      <c r="I34" s="48"/>
    </row>
    <row r="35" spans="1:9" ht="15" customHeight="1" x14ac:dyDescent="0.15">
      <c r="A35" s="48"/>
      <c r="C35" s="55" t="s">
        <v>54</v>
      </c>
      <c r="D35" s="60">
        <v>8</v>
      </c>
      <c r="E35" s="64" t="s">
        <v>120</v>
      </c>
      <c r="F35" s="63">
        <v>1</v>
      </c>
      <c r="G35" s="62" t="s">
        <v>119</v>
      </c>
      <c r="H35" s="61" t="s">
        <v>118</v>
      </c>
    </row>
    <row r="36" spans="1:9" ht="15" customHeight="1" x14ac:dyDescent="0.15">
      <c r="A36" s="48"/>
      <c r="C36" s="55"/>
      <c r="D36" s="60"/>
      <c r="E36" s="65"/>
      <c r="F36" s="63">
        <v>2</v>
      </c>
      <c r="G36" s="62" t="s">
        <v>117</v>
      </c>
      <c r="H36" s="61" t="s">
        <v>116</v>
      </c>
      <c r="I36" s="50" t="s">
        <v>54</v>
      </c>
    </row>
    <row r="37" spans="1:9" ht="15" customHeight="1" x14ac:dyDescent="0.15">
      <c r="A37" s="48"/>
      <c r="C37" s="55"/>
      <c r="D37" s="60"/>
      <c r="E37" s="65"/>
      <c r="F37" s="63">
        <v>3</v>
      </c>
      <c r="G37" s="62" t="s">
        <v>115</v>
      </c>
      <c r="H37" s="61" t="s">
        <v>114</v>
      </c>
      <c r="I37" s="50" t="s">
        <v>54</v>
      </c>
    </row>
    <row r="38" spans="1:9" ht="15" customHeight="1" x14ac:dyDescent="0.15">
      <c r="A38" s="48"/>
      <c r="C38" s="55"/>
      <c r="D38" s="60"/>
      <c r="E38" s="59"/>
      <c r="F38" s="58"/>
      <c r="G38" s="57" t="s">
        <v>50</v>
      </c>
      <c r="H38" s="56"/>
      <c r="I38" s="48"/>
    </row>
    <row r="39" spans="1:9" ht="15" customHeight="1" x14ac:dyDescent="0.15">
      <c r="A39" s="48"/>
      <c r="C39" s="55" t="s">
        <v>54</v>
      </c>
      <c r="D39" s="60">
        <v>9</v>
      </c>
      <c r="E39" s="64" t="s">
        <v>113</v>
      </c>
      <c r="F39" s="63">
        <v>1</v>
      </c>
      <c r="G39" s="62" t="s">
        <v>112</v>
      </c>
      <c r="H39" s="61" t="s">
        <v>111</v>
      </c>
    </row>
    <row r="40" spans="1:9" ht="15" customHeight="1" x14ac:dyDescent="0.15">
      <c r="A40" s="48"/>
      <c r="C40" s="55"/>
      <c r="D40" s="60"/>
      <c r="E40" s="59"/>
      <c r="F40" s="58"/>
      <c r="G40" s="57" t="s">
        <v>50</v>
      </c>
      <c r="H40" s="56"/>
      <c r="I40" s="48"/>
    </row>
    <row r="41" spans="1:9" ht="15" customHeight="1" x14ac:dyDescent="0.15">
      <c r="A41" s="48"/>
      <c r="C41" s="55" t="s">
        <v>54</v>
      </c>
      <c r="D41" s="60">
        <v>10</v>
      </c>
      <c r="E41" s="64" t="s">
        <v>110</v>
      </c>
      <c r="F41" s="63">
        <v>1</v>
      </c>
      <c r="G41" s="62" t="s">
        <v>109</v>
      </c>
      <c r="H41" s="61" t="s">
        <v>108</v>
      </c>
    </row>
    <row r="42" spans="1:9" ht="15" customHeight="1" x14ac:dyDescent="0.15">
      <c r="A42" s="48"/>
      <c r="C42" s="55"/>
      <c r="D42" s="60"/>
      <c r="E42" s="65"/>
      <c r="F42" s="63">
        <v>2</v>
      </c>
      <c r="G42" s="62" t="s">
        <v>107</v>
      </c>
      <c r="H42" s="61" t="s">
        <v>106</v>
      </c>
      <c r="I42" s="50" t="s">
        <v>54</v>
      </c>
    </row>
    <row r="43" spans="1:9" ht="15" customHeight="1" x14ac:dyDescent="0.15">
      <c r="A43" s="48"/>
      <c r="C43" s="55"/>
      <c r="D43" s="60"/>
      <c r="E43" s="65"/>
      <c r="F43" s="63">
        <v>3</v>
      </c>
      <c r="G43" s="62" t="s">
        <v>105</v>
      </c>
      <c r="H43" s="61" t="s">
        <v>104</v>
      </c>
      <c r="I43" s="50" t="s">
        <v>54</v>
      </c>
    </row>
    <row r="44" spans="1:9" ht="15" customHeight="1" x14ac:dyDescent="0.15">
      <c r="A44" s="48"/>
      <c r="C44" s="55"/>
      <c r="D44" s="60"/>
      <c r="E44" s="59"/>
      <c r="F44" s="58"/>
      <c r="G44" s="57" t="s">
        <v>50</v>
      </c>
      <c r="H44" s="56"/>
      <c r="I44" s="48"/>
    </row>
    <row r="45" spans="1:9" ht="15" customHeight="1" x14ac:dyDescent="0.15">
      <c r="A45" s="48"/>
      <c r="C45" s="55" t="s">
        <v>54</v>
      </c>
      <c r="D45" s="60">
        <v>11</v>
      </c>
      <c r="E45" s="64" t="s">
        <v>103</v>
      </c>
      <c r="F45" s="63">
        <v>1</v>
      </c>
      <c r="G45" s="62" t="s">
        <v>102</v>
      </c>
      <c r="H45" s="61" t="s">
        <v>101</v>
      </c>
    </row>
    <row r="46" spans="1:9" ht="15" customHeight="1" x14ac:dyDescent="0.15">
      <c r="A46" s="48"/>
      <c r="C46" s="55"/>
      <c r="D46" s="60"/>
      <c r="E46" s="59"/>
      <c r="F46" s="58"/>
      <c r="G46" s="57" t="s">
        <v>50</v>
      </c>
      <c r="H46" s="56"/>
      <c r="I46" s="48"/>
    </row>
    <row r="47" spans="1:9" ht="15" customHeight="1" x14ac:dyDescent="0.15">
      <c r="A47" s="48"/>
      <c r="C47" s="55" t="s">
        <v>54</v>
      </c>
      <c r="D47" s="60">
        <v>12</v>
      </c>
      <c r="E47" s="64" t="s">
        <v>100</v>
      </c>
      <c r="F47" s="63">
        <v>1</v>
      </c>
      <c r="G47" s="62" t="s">
        <v>100</v>
      </c>
      <c r="H47" s="61" t="s">
        <v>99</v>
      </c>
    </row>
    <row r="48" spans="1:9" ht="15" customHeight="1" x14ac:dyDescent="0.15">
      <c r="A48" s="48"/>
      <c r="C48" s="55"/>
      <c r="D48" s="60"/>
      <c r="E48" s="59"/>
      <c r="F48" s="58"/>
      <c r="G48" s="57" t="s">
        <v>50</v>
      </c>
      <c r="H48" s="56"/>
      <c r="I48" s="48"/>
    </row>
    <row r="49" spans="1:9" ht="15" customHeight="1" x14ac:dyDescent="0.15">
      <c r="A49" s="48"/>
      <c r="C49" s="55" t="s">
        <v>54</v>
      </c>
      <c r="D49" s="60">
        <v>13</v>
      </c>
      <c r="E49" s="64" t="s">
        <v>98</v>
      </c>
      <c r="F49" s="63">
        <v>1</v>
      </c>
      <c r="G49" s="62" t="s">
        <v>97</v>
      </c>
      <c r="H49" s="61" t="s">
        <v>96</v>
      </c>
    </row>
    <row r="50" spans="1:9" ht="15" customHeight="1" x14ac:dyDescent="0.15">
      <c r="A50" s="48"/>
      <c r="C50" s="55"/>
      <c r="D50" s="60"/>
      <c r="E50" s="65"/>
      <c r="F50" s="63">
        <v>2</v>
      </c>
      <c r="G50" s="62" t="s">
        <v>95</v>
      </c>
      <c r="H50" s="61" t="s">
        <v>94</v>
      </c>
      <c r="I50" s="50" t="s">
        <v>54</v>
      </c>
    </row>
    <row r="51" spans="1:9" ht="15" customHeight="1" x14ac:dyDescent="0.15">
      <c r="A51" s="48"/>
      <c r="C51" s="55"/>
      <c r="D51" s="60"/>
      <c r="E51" s="59"/>
      <c r="F51" s="58"/>
      <c r="G51" s="57" t="s">
        <v>50</v>
      </c>
      <c r="H51" s="56"/>
      <c r="I51" s="48"/>
    </row>
    <row r="52" spans="1:9" ht="15" customHeight="1" x14ac:dyDescent="0.15">
      <c r="A52" s="48"/>
      <c r="C52" s="55" t="s">
        <v>54</v>
      </c>
      <c r="D52" s="60">
        <v>14</v>
      </c>
      <c r="E52" s="64" t="s">
        <v>93</v>
      </c>
      <c r="F52" s="63">
        <v>1</v>
      </c>
      <c r="G52" s="62" t="s">
        <v>92</v>
      </c>
      <c r="H52" s="61" t="s">
        <v>91</v>
      </c>
    </row>
    <row r="53" spans="1:9" ht="15" customHeight="1" x14ac:dyDescent="0.15">
      <c r="A53" s="48"/>
      <c r="C53" s="55"/>
      <c r="D53" s="60"/>
      <c r="E53" s="59"/>
      <c r="F53" s="58"/>
      <c r="G53" s="57" t="s">
        <v>50</v>
      </c>
      <c r="H53" s="56"/>
      <c r="I53" s="48"/>
    </row>
    <row r="54" spans="1:9" ht="15" customHeight="1" x14ac:dyDescent="0.15">
      <c r="A54" s="48"/>
      <c r="C54" s="55" t="s">
        <v>54</v>
      </c>
      <c r="D54" s="60">
        <v>15</v>
      </c>
      <c r="E54" s="64" t="s">
        <v>90</v>
      </c>
      <c r="F54" s="63">
        <v>1</v>
      </c>
      <c r="G54" s="62" t="s">
        <v>89</v>
      </c>
      <c r="H54" s="61" t="s">
        <v>88</v>
      </c>
    </row>
    <row r="55" spans="1:9" ht="15" customHeight="1" x14ac:dyDescent="0.15">
      <c r="A55" s="48"/>
      <c r="C55" s="55"/>
      <c r="D55" s="60"/>
      <c r="E55" s="59"/>
      <c r="F55" s="58"/>
      <c r="G55" s="57" t="s">
        <v>50</v>
      </c>
      <c r="H55" s="56"/>
      <c r="I55" s="48"/>
    </row>
    <row r="56" spans="1:9" ht="15" customHeight="1" x14ac:dyDescent="0.15">
      <c r="A56" s="48"/>
      <c r="C56" s="55" t="s">
        <v>54</v>
      </c>
      <c r="D56" s="60">
        <v>16</v>
      </c>
      <c r="E56" s="64" t="s">
        <v>87</v>
      </c>
      <c r="F56" s="63">
        <v>1</v>
      </c>
      <c r="G56" s="62" t="s">
        <v>86</v>
      </c>
      <c r="H56" s="61" t="s">
        <v>85</v>
      </c>
    </row>
    <row r="57" spans="1:9" ht="15" customHeight="1" x14ac:dyDescent="0.15">
      <c r="A57" s="48"/>
      <c r="C57" s="55"/>
      <c r="D57" s="60"/>
      <c r="E57" s="65"/>
      <c r="F57" s="63">
        <v>2</v>
      </c>
      <c r="G57" s="62" t="s">
        <v>84</v>
      </c>
      <c r="H57" s="61" t="s">
        <v>83</v>
      </c>
      <c r="I57" s="50" t="s">
        <v>54</v>
      </c>
    </row>
    <row r="58" spans="1:9" ht="15" customHeight="1" x14ac:dyDescent="0.15">
      <c r="A58" s="48"/>
      <c r="C58" s="55"/>
      <c r="D58" s="60"/>
      <c r="E58" s="65"/>
      <c r="F58" s="63">
        <v>3</v>
      </c>
      <c r="G58" s="62" t="s">
        <v>82</v>
      </c>
      <c r="H58" s="61" t="s">
        <v>81</v>
      </c>
      <c r="I58" s="50" t="s">
        <v>54</v>
      </c>
    </row>
    <row r="59" spans="1:9" ht="15" customHeight="1" x14ac:dyDescent="0.15">
      <c r="A59" s="48"/>
      <c r="C59" s="55"/>
      <c r="D59" s="60"/>
      <c r="E59" s="65"/>
      <c r="F59" s="63">
        <v>4</v>
      </c>
      <c r="G59" s="62" t="s">
        <v>80</v>
      </c>
      <c r="H59" s="61" t="s">
        <v>79</v>
      </c>
      <c r="I59" s="50" t="s">
        <v>54</v>
      </c>
    </row>
    <row r="60" spans="1:9" ht="15" customHeight="1" x14ac:dyDescent="0.15">
      <c r="A60" s="48"/>
      <c r="C60" s="55"/>
      <c r="D60" s="60"/>
      <c r="E60" s="65"/>
      <c r="F60" s="63">
        <v>5</v>
      </c>
      <c r="G60" s="62" t="s">
        <v>78</v>
      </c>
      <c r="H60" s="61" t="s">
        <v>77</v>
      </c>
      <c r="I60" s="50" t="s">
        <v>54</v>
      </c>
    </row>
    <row r="61" spans="1:9" ht="15" customHeight="1" x14ac:dyDescent="0.15">
      <c r="A61" s="48"/>
      <c r="C61" s="55"/>
      <c r="D61" s="60"/>
      <c r="E61" s="65"/>
      <c r="F61" s="63">
        <v>6</v>
      </c>
      <c r="G61" s="62" t="s">
        <v>76</v>
      </c>
      <c r="H61" s="61" t="s">
        <v>75</v>
      </c>
      <c r="I61" s="50" t="s">
        <v>54</v>
      </c>
    </row>
    <row r="62" spans="1:9" ht="15" customHeight="1" x14ac:dyDescent="0.15">
      <c r="A62" s="48"/>
      <c r="C62" s="55"/>
      <c r="D62" s="60"/>
      <c r="E62" s="65"/>
      <c r="F62" s="63">
        <v>7</v>
      </c>
      <c r="G62" s="62" t="s">
        <v>74</v>
      </c>
      <c r="H62" s="61" t="s">
        <v>73</v>
      </c>
      <c r="I62" s="50" t="s">
        <v>54</v>
      </c>
    </row>
    <row r="63" spans="1:9" ht="15" customHeight="1" x14ac:dyDescent="0.15">
      <c r="A63" s="48"/>
      <c r="C63" s="55"/>
      <c r="D63" s="60"/>
      <c r="E63" s="59"/>
      <c r="F63" s="58"/>
      <c r="G63" s="57" t="s">
        <v>50</v>
      </c>
      <c r="H63" s="56"/>
      <c r="I63" s="48"/>
    </row>
    <row r="64" spans="1:9" ht="15" customHeight="1" x14ac:dyDescent="0.15">
      <c r="A64" s="48"/>
      <c r="C64" s="55" t="s">
        <v>54</v>
      </c>
      <c r="D64" s="60">
        <v>17</v>
      </c>
      <c r="E64" s="64" t="s">
        <v>72</v>
      </c>
      <c r="F64" s="63">
        <v>1</v>
      </c>
      <c r="G64" s="62" t="s">
        <v>71</v>
      </c>
      <c r="H64" s="61" t="s">
        <v>70</v>
      </c>
    </row>
    <row r="65" spans="1:9" ht="15" customHeight="1" x14ac:dyDescent="0.15">
      <c r="A65" s="48"/>
      <c r="C65" s="55"/>
      <c r="D65" s="60"/>
      <c r="E65" s="59"/>
      <c r="F65" s="58"/>
      <c r="G65" s="57" t="s">
        <v>50</v>
      </c>
      <c r="H65" s="56"/>
      <c r="I65" s="48"/>
    </row>
    <row r="66" spans="1:9" ht="15" customHeight="1" x14ac:dyDescent="0.15">
      <c r="A66" s="48"/>
      <c r="C66" s="55" t="s">
        <v>54</v>
      </c>
      <c r="D66" s="60">
        <v>18</v>
      </c>
      <c r="E66" s="64" t="s">
        <v>69</v>
      </c>
      <c r="F66" s="63">
        <v>1</v>
      </c>
      <c r="G66" s="62" t="s">
        <v>68</v>
      </c>
      <c r="H66" s="61" t="s">
        <v>67</v>
      </c>
    </row>
    <row r="67" spans="1:9" ht="15" customHeight="1" x14ac:dyDescent="0.15">
      <c r="A67" s="48"/>
      <c r="C67" s="55"/>
      <c r="D67" s="60"/>
      <c r="E67" s="65"/>
      <c r="F67" s="63">
        <v>2</v>
      </c>
      <c r="G67" s="62" t="s">
        <v>66</v>
      </c>
      <c r="H67" s="61" t="s">
        <v>65</v>
      </c>
      <c r="I67" s="50" t="s">
        <v>54</v>
      </c>
    </row>
    <row r="68" spans="1:9" ht="15" customHeight="1" x14ac:dyDescent="0.15">
      <c r="A68" s="48"/>
      <c r="C68" s="55"/>
      <c r="D68" s="60"/>
      <c r="E68" s="59"/>
      <c r="F68" s="58"/>
      <c r="G68" s="57" t="s">
        <v>50</v>
      </c>
      <c r="H68" s="56"/>
      <c r="I68" s="48"/>
    </row>
    <row r="69" spans="1:9" ht="15" customHeight="1" x14ac:dyDescent="0.15">
      <c r="A69" s="48"/>
      <c r="C69" s="55" t="s">
        <v>54</v>
      </c>
      <c r="D69" s="60">
        <v>19</v>
      </c>
      <c r="E69" s="64" t="s">
        <v>64</v>
      </c>
      <c r="F69" s="63">
        <v>1</v>
      </c>
      <c r="G69" s="62" t="s">
        <v>64</v>
      </c>
      <c r="H69" s="61" t="s">
        <v>63</v>
      </c>
    </row>
    <row r="70" spans="1:9" ht="15" customHeight="1" x14ac:dyDescent="0.15">
      <c r="A70" s="48"/>
      <c r="C70" s="55"/>
      <c r="D70" s="60"/>
      <c r="E70" s="59"/>
      <c r="F70" s="58"/>
      <c r="G70" s="57" t="s">
        <v>50</v>
      </c>
      <c r="H70" s="56"/>
      <c r="I70" s="48"/>
    </row>
    <row r="71" spans="1:9" ht="15" customHeight="1" x14ac:dyDescent="0.15">
      <c r="A71" s="48"/>
      <c r="C71" s="55" t="s">
        <v>54</v>
      </c>
      <c r="D71" s="60">
        <v>20</v>
      </c>
      <c r="E71" s="64" t="s">
        <v>62</v>
      </c>
      <c r="F71" s="63">
        <v>1</v>
      </c>
      <c r="G71" s="62" t="s">
        <v>62</v>
      </c>
      <c r="H71" s="61" t="s">
        <v>61</v>
      </c>
    </row>
    <row r="72" spans="1:9" ht="15" customHeight="1" x14ac:dyDescent="0.15">
      <c r="A72" s="48"/>
      <c r="C72" s="55"/>
      <c r="D72" s="60"/>
      <c r="E72" s="59"/>
      <c r="F72" s="58"/>
      <c r="G72" s="57" t="s">
        <v>50</v>
      </c>
      <c r="H72" s="56"/>
      <c r="I72" s="48"/>
    </row>
    <row r="73" spans="1:9" ht="15" customHeight="1" x14ac:dyDescent="0.15">
      <c r="A73" s="48"/>
      <c r="C73" s="55" t="s">
        <v>54</v>
      </c>
      <c r="D73" s="60">
        <v>21</v>
      </c>
      <c r="E73" s="64" t="s">
        <v>60</v>
      </c>
      <c r="F73" s="63">
        <v>1</v>
      </c>
      <c r="G73" s="62" t="s">
        <v>60</v>
      </c>
      <c r="H73" s="61" t="s">
        <v>59</v>
      </c>
    </row>
    <row r="74" spans="1:9" ht="15" customHeight="1" x14ac:dyDescent="0.15">
      <c r="A74" s="48"/>
      <c r="C74" s="55"/>
      <c r="D74" s="60"/>
      <c r="E74" s="59"/>
      <c r="F74" s="58"/>
      <c r="G74" s="57" t="s">
        <v>50</v>
      </c>
      <c r="H74" s="56"/>
      <c r="I74" s="48"/>
    </row>
    <row r="75" spans="1:9" ht="15" customHeight="1" x14ac:dyDescent="0.15">
      <c r="A75" s="48"/>
      <c r="C75" s="55" t="s">
        <v>54</v>
      </c>
      <c r="D75" s="60">
        <v>22</v>
      </c>
      <c r="E75" s="64" t="s">
        <v>58</v>
      </c>
      <c r="F75" s="63">
        <v>1</v>
      </c>
      <c r="G75" s="62" t="s">
        <v>58</v>
      </c>
      <c r="H75" s="61" t="s">
        <v>57</v>
      </c>
    </row>
    <row r="76" spans="1:9" ht="15" customHeight="1" x14ac:dyDescent="0.15">
      <c r="A76" s="48"/>
      <c r="C76" s="55"/>
      <c r="D76" s="60"/>
      <c r="E76" s="59"/>
      <c r="F76" s="58"/>
      <c r="G76" s="57" t="s">
        <v>50</v>
      </c>
      <c r="H76" s="56"/>
      <c r="I76" s="48"/>
    </row>
    <row r="77" spans="1:9" ht="15" customHeight="1" x14ac:dyDescent="0.15">
      <c r="A77" s="48"/>
      <c r="C77" s="55" t="s">
        <v>54</v>
      </c>
      <c r="D77" s="60">
        <v>23</v>
      </c>
      <c r="E77" s="64" t="s">
        <v>56</v>
      </c>
      <c r="F77" s="63">
        <v>1</v>
      </c>
      <c r="G77" s="62" t="s">
        <v>56</v>
      </c>
      <c r="H77" s="61" t="s">
        <v>55</v>
      </c>
    </row>
    <row r="78" spans="1:9" ht="15" customHeight="1" x14ac:dyDescent="0.15">
      <c r="A78" s="48"/>
      <c r="C78" s="55"/>
      <c r="D78" s="60"/>
      <c r="E78" s="59"/>
      <c r="F78" s="58"/>
      <c r="G78" s="57" t="s">
        <v>50</v>
      </c>
      <c r="H78" s="56"/>
      <c r="I78" s="48"/>
    </row>
    <row r="79" spans="1:9" ht="15" customHeight="1" x14ac:dyDescent="0.15">
      <c r="A79" s="48"/>
      <c r="C79" s="55" t="s">
        <v>54</v>
      </c>
      <c r="D79" s="60">
        <v>24</v>
      </c>
      <c r="E79" s="64" t="s">
        <v>53</v>
      </c>
      <c r="F79" s="63">
        <v>1</v>
      </c>
      <c r="G79" s="62" t="s">
        <v>52</v>
      </c>
      <c r="H79" s="61" t="s">
        <v>51</v>
      </c>
    </row>
    <row r="80" spans="1:9" ht="15" customHeight="1" x14ac:dyDescent="0.15">
      <c r="A80" s="48"/>
      <c r="C80" s="55"/>
      <c r="D80" s="60"/>
      <c r="E80" s="59"/>
      <c r="F80" s="58"/>
      <c r="G80" s="57" t="s">
        <v>50</v>
      </c>
      <c r="H80" s="56"/>
      <c r="I80" s="48"/>
    </row>
    <row r="81" spans="1:9" ht="15" customHeight="1" x14ac:dyDescent="0.15">
      <c r="A81" s="48"/>
      <c r="C81" s="55"/>
      <c r="D81" s="54"/>
      <c r="E81" s="53" t="s">
        <v>49</v>
      </c>
      <c r="F81" s="53"/>
      <c r="G81" s="53"/>
      <c r="H81" s="52"/>
    </row>
    <row r="82" spans="1:9" ht="11.25" x14ac:dyDescent="0.15">
      <c r="C82" s="48"/>
      <c r="I82" s="48"/>
    </row>
  </sheetData>
  <sheetProtection password="FA9C" sheet="1" objects="1" scenarios="1" formatColumns="0" formatRows="0"/>
  <mergeCells count="53">
    <mergeCell ref="D79:D80"/>
    <mergeCell ref="E79:E80"/>
    <mergeCell ref="D4:H4"/>
    <mergeCell ref="D5:H5"/>
    <mergeCell ref="F7:H7"/>
    <mergeCell ref="F8:H8"/>
    <mergeCell ref="F9:H9"/>
    <mergeCell ref="D14:D15"/>
    <mergeCell ref="E14:E15"/>
    <mergeCell ref="D16:D18"/>
    <mergeCell ref="E16:E18"/>
    <mergeCell ref="D19:D20"/>
    <mergeCell ref="E19:E20"/>
    <mergeCell ref="D21:D22"/>
    <mergeCell ref="E21:E22"/>
    <mergeCell ref="D23:D25"/>
    <mergeCell ref="E23:E25"/>
    <mergeCell ref="D26:D32"/>
    <mergeCell ref="E26:E32"/>
    <mergeCell ref="D33:D34"/>
    <mergeCell ref="E33:E34"/>
    <mergeCell ref="D35:D38"/>
    <mergeCell ref="E35:E38"/>
    <mergeCell ref="D39:D40"/>
    <mergeCell ref="E39:E40"/>
    <mergeCell ref="D41:D44"/>
    <mergeCell ref="E41:E44"/>
    <mergeCell ref="D45:D46"/>
    <mergeCell ref="E45:E46"/>
    <mergeCell ref="D66:D68"/>
    <mergeCell ref="E66:E68"/>
    <mergeCell ref="D47:D48"/>
    <mergeCell ref="E47:E48"/>
    <mergeCell ref="D49:D51"/>
    <mergeCell ref="E49:E51"/>
    <mergeCell ref="D52:D53"/>
    <mergeCell ref="E52:E53"/>
    <mergeCell ref="D54:D55"/>
    <mergeCell ref="E54:E55"/>
    <mergeCell ref="D56:D63"/>
    <mergeCell ref="E56:E63"/>
    <mergeCell ref="D64:D65"/>
    <mergeCell ref="E64:E65"/>
    <mergeCell ref="D69:D70"/>
    <mergeCell ref="E69:E70"/>
    <mergeCell ref="D77:D78"/>
    <mergeCell ref="E77:E78"/>
    <mergeCell ref="D71:D72"/>
    <mergeCell ref="E71:E72"/>
    <mergeCell ref="D73:D74"/>
    <mergeCell ref="E73:E74"/>
    <mergeCell ref="D75:D76"/>
    <mergeCell ref="E75:E76"/>
  </mergeCells>
  <dataValidations count="5"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 E16:E17 E19 E21 E23:E24 E77 E33 E35:E37 E39 E41:E43 E45 E47 E49:E50 E52 E54 E56:E62 E64 E66:E67 E69 E71 E73 E75 E26:E31 E79"/>
    <dataValidation allowBlank="1" showInputMessage="1" showErrorMessage="1" prompt="Выберите муниципальное образование и ОКТМО, выполнив двойной щелчок левой кнопки мыши по ячейке." sqref="G14 G16:G17 G19 G21 G23:G24 G77 G33 G35:G37 G39 G41:G43 G45 G47 G49:G50 G52 G54 G56:G62 G64 G66:G67 G69 G71 G73 G75 G26:G31 G79"/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decimal" allowBlank="1" showErrorMessage="1" errorTitle="Ошибка" error="Допускается ввод только неотрицательных чисел!" sqref="E13 G13:H13 H14 H16:H17 H19 H21 H23:H24 H77 H33 H35:H37 H39 H41:H43 H45 H47 H49:H50 H52 H54 H56:H62 H64 H66:H67 H69 H71 H73 H75 H26:H31 H7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H73"/>
  <sheetViews>
    <sheetView showGridLines="0" topLeftCell="D4" zoomScale="91" zoomScaleNormal="91" workbookViewId="0">
      <pane xSplit="3" ySplit="8" topLeftCell="G54" activePane="bottomRight" state="frozen"/>
      <selection activeCell="F50" sqref="F50"/>
      <selection pane="topRight" activeCell="F50" sqref="F50"/>
      <selection pane="bottomLeft" activeCell="F50" sqref="F50"/>
      <selection pane="bottomRight" activeCell="F50" sqref="F50"/>
    </sheetView>
  </sheetViews>
  <sheetFormatPr defaultColWidth="10.5703125" defaultRowHeight="11.25" x14ac:dyDescent="0.15"/>
  <cols>
    <col min="1" max="1" width="9.140625" style="87" hidden="1" customWidth="1"/>
    <col min="2" max="2" width="9.140625" style="86" hidden="1" customWidth="1"/>
    <col min="3" max="3" width="3.7109375" style="48" customWidth="1"/>
    <col min="4" max="4" width="7.7109375" style="48" customWidth="1"/>
    <col min="5" max="5" width="54.5703125" style="48" customWidth="1"/>
    <col min="6" max="6" width="15.28515625" style="48" bestFit="1" customWidth="1"/>
    <col min="7" max="7" width="26.7109375" style="48" customWidth="1"/>
    <col min="8" max="8" width="0.140625" style="48" customWidth="1"/>
    <col min="9" max="16384" width="10.5703125" style="48"/>
  </cols>
  <sheetData>
    <row r="1" spans="1:8" hidden="1" x14ac:dyDescent="0.15"/>
    <row r="2" spans="1:8" hidden="1" x14ac:dyDescent="0.15"/>
    <row r="3" spans="1:8" hidden="1" x14ac:dyDescent="0.15"/>
    <row r="4" spans="1:8" ht="12.6" customHeight="1" x14ac:dyDescent="0.15">
      <c r="C4" s="73"/>
      <c r="D4" s="73"/>
      <c r="E4" s="73"/>
      <c r="F4" s="73"/>
      <c r="G4" s="131" t="s">
        <v>290</v>
      </c>
    </row>
    <row r="5" spans="1:8" ht="41.25" customHeight="1" x14ac:dyDescent="0.15">
      <c r="C5" s="73"/>
      <c r="D5" s="130" t="s">
        <v>289</v>
      </c>
      <c r="E5" s="130"/>
      <c r="F5" s="130"/>
      <c r="G5" s="130"/>
    </row>
    <row r="6" spans="1:8" ht="12.75" customHeight="1" x14ac:dyDescent="0.15">
      <c r="C6" s="73"/>
      <c r="D6" s="83" t="str">
        <f>IF(org=0,"Не определено",org)</f>
        <v>ГУП СК "Ставрополькрайводоканал"</v>
      </c>
      <c r="E6" s="83"/>
      <c r="F6" s="83"/>
      <c r="G6" s="83"/>
    </row>
    <row r="7" spans="1:8" ht="3" customHeight="1" x14ac:dyDescent="0.15">
      <c r="C7" s="73"/>
      <c r="D7" s="73"/>
      <c r="E7" s="129"/>
      <c r="F7" s="129"/>
      <c r="G7" s="128"/>
    </row>
    <row r="8" spans="1:8" ht="23.25" thickBot="1" x14ac:dyDescent="0.2">
      <c r="D8" s="70" t="s">
        <v>163</v>
      </c>
      <c r="E8" s="69" t="s">
        <v>288</v>
      </c>
      <c r="F8" s="69" t="s">
        <v>287</v>
      </c>
      <c r="G8" s="69" t="s">
        <v>286</v>
      </c>
      <c r="H8" s="100"/>
    </row>
    <row r="9" spans="1:8" ht="12" thickTop="1" x14ac:dyDescent="0.15">
      <c r="D9" s="127" t="s">
        <v>160</v>
      </c>
      <c r="E9" s="127" t="s">
        <v>159</v>
      </c>
      <c r="F9" s="127" t="s">
        <v>158</v>
      </c>
      <c r="G9" s="127" t="s">
        <v>157</v>
      </c>
      <c r="H9" s="92"/>
    </row>
    <row r="10" spans="1:8" ht="22.5" x14ac:dyDescent="0.15">
      <c r="D10" s="103" t="s">
        <v>160</v>
      </c>
      <c r="E10" s="98" t="s">
        <v>285</v>
      </c>
      <c r="F10" s="97" t="s">
        <v>195</v>
      </c>
      <c r="G10" s="118">
        <f>SUM(G11:G13)</f>
        <v>968448</v>
      </c>
      <c r="H10" s="100"/>
    </row>
    <row r="11" spans="1:8" hidden="1" x14ac:dyDescent="0.15">
      <c r="D11" s="103" t="s">
        <v>284</v>
      </c>
      <c r="E11" s="117"/>
      <c r="F11" s="117"/>
      <c r="G11" s="116"/>
      <c r="H11" s="100"/>
    </row>
    <row r="12" spans="1:8" ht="22.5" x14ac:dyDescent="0.25">
      <c r="C12" s="50"/>
      <c r="D12" s="115" t="s">
        <v>283</v>
      </c>
      <c r="E12" s="25" t="s">
        <v>30</v>
      </c>
      <c r="F12" s="113" t="s">
        <v>195</v>
      </c>
      <c r="G12" s="112">
        <v>968448</v>
      </c>
      <c r="H12" s="111"/>
    </row>
    <row r="13" spans="1:8" s="121" customFormat="1" ht="15" customHeight="1" x14ac:dyDescent="0.15">
      <c r="A13" s="126"/>
      <c r="B13" s="125"/>
      <c r="C13" s="124"/>
      <c r="D13" s="110"/>
      <c r="E13" s="123" t="s">
        <v>282</v>
      </c>
      <c r="F13" s="57"/>
      <c r="G13" s="108"/>
      <c r="H13" s="122"/>
    </row>
    <row r="14" spans="1:8" ht="22.5" x14ac:dyDescent="0.15">
      <c r="D14" s="103" t="s">
        <v>159</v>
      </c>
      <c r="E14" s="98" t="s">
        <v>281</v>
      </c>
      <c r="F14" s="97" t="s">
        <v>195</v>
      </c>
      <c r="G14" s="118">
        <f>SUM(G15:G16)+SUM(G19:G26)+G29+G32+G34+G36</f>
        <v>919332</v>
      </c>
      <c r="H14" s="100"/>
    </row>
    <row r="15" spans="1:8" ht="22.5" x14ac:dyDescent="0.15">
      <c r="D15" s="103" t="s">
        <v>280</v>
      </c>
      <c r="E15" s="107" t="s">
        <v>279</v>
      </c>
      <c r="F15" s="97" t="s">
        <v>195</v>
      </c>
      <c r="G15" s="104">
        <v>1852.4</v>
      </c>
      <c r="H15" s="95"/>
    </row>
    <row r="16" spans="1:8" ht="22.5" x14ac:dyDescent="0.15">
      <c r="D16" s="103" t="s">
        <v>278</v>
      </c>
      <c r="E16" s="107" t="s">
        <v>277</v>
      </c>
      <c r="F16" s="97" t="s">
        <v>195</v>
      </c>
      <c r="G16" s="104">
        <v>143335.6</v>
      </c>
      <c r="H16" s="95"/>
    </row>
    <row r="17" spans="4:8" ht="22.5" x14ac:dyDescent="0.15">
      <c r="D17" s="103" t="s">
        <v>276</v>
      </c>
      <c r="E17" s="120" t="s">
        <v>275</v>
      </c>
      <c r="F17" s="97" t="s">
        <v>274</v>
      </c>
      <c r="G17" s="104">
        <f>G16/G18</f>
        <v>3.6621389888537665</v>
      </c>
      <c r="H17" s="100"/>
    </row>
    <row r="18" spans="4:8" ht="15" customHeight="1" x14ac:dyDescent="0.15">
      <c r="D18" s="103" t="s">
        <v>273</v>
      </c>
      <c r="E18" s="120" t="s">
        <v>272</v>
      </c>
      <c r="F18" s="97" t="s">
        <v>271</v>
      </c>
      <c r="G18" s="105">
        <v>39139.858</v>
      </c>
      <c r="H18" s="100"/>
    </row>
    <row r="19" spans="4:8" ht="22.5" x14ac:dyDescent="0.15">
      <c r="D19" s="103" t="s">
        <v>270</v>
      </c>
      <c r="E19" s="107" t="s">
        <v>269</v>
      </c>
      <c r="F19" s="97" t="s">
        <v>195</v>
      </c>
      <c r="G19" s="104">
        <v>6508.5</v>
      </c>
      <c r="H19" s="100"/>
    </row>
    <row r="20" spans="4:8" ht="22.5" x14ac:dyDescent="0.15">
      <c r="D20" s="103" t="s">
        <v>268</v>
      </c>
      <c r="E20" s="107" t="s">
        <v>267</v>
      </c>
      <c r="F20" s="97" t="s">
        <v>195</v>
      </c>
      <c r="G20" s="104">
        <v>300079.09999999998</v>
      </c>
      <c r="H20" s="100"/>
    </row>
    <row r="21" spans="4:8" ht="22.5" x14ac:dyDescent="0.15">
      <c r="D21" s="103" t="s">
        <v>266</v>
      </c>
      <c r="E21" s="107" t="s">
        <v>265</v>
      </c>
      <c r="F21" s="97" t="s">
        <v>195</v>
      </c>
      <c r="G21" s="104">
        <v>90101.400000000009</v>
      </c>
      <c r="H21" s="100"/>
    </row>
    <row r="22" spans="4:8" ht="22.5" x14ac:dyDescent="0.15">
      <c r="D22" s="103" t="s">
        <v>264</v>
      </c>
      <c r="E22" s="107" t="s">
        <v>263</v>
      </c>
      <c r="F22" s="97" t="s">
        <v>195</v>
      </c>
      <c r="G22" s="104">
        <v>82024.2</v>
      </c>
      <c r="H22" s="95"/>
    </row>
    <row r="23" spans="4:8" ht="22.5" x14ac:dyDescent="0.15">
      <c r="D23" s="103" t="s">
        <v>262</v>
      </c>
      <c r="E23" s="107" t="s">
        <v>261</v>
      </c>
      <c r="F23" s="97" t="s">
        <v>195</v>
      </c>
      <c r="G23" s="104">
        <v>24136.1</v>
      </c>
      <c r="H23" s="95"/>
    </row>
    <row r="24" spans="4:8" ht="22.5" x14ac:dyDescent="0.15">
      <c r="D24" s="103" t="s">
        <v>260</v>
      </c>
      <c r="E24" s="107" t="s">
        <v>259</v>
      </c>
      <c r="F24" s="97" t="s">
        <v>195</v>
      </c>
      <c r="G24" s="104">
        <v>39880.199999999997</v>
      </c>
      <c r="H24" s="95"/>
    </row>
    <row r="25" spans="4:8" ht="22.5" x14ac:dyDescent="0.15">
      <c r="D25" s="103" t="s">
        <v>258</v>
      </c>
      <c r="E25" s="107" t="s">
        <v>257</v>
      </c>
      <c r="F25" s="97" t="s">
        <v>195</v>
      </c>
      <c r="G25" s="104">
        <v>278.8</v>
      </c>
      <c r="H25" s="95"/>
    </row>
    <row r="26" spans="4:8" ht="22.5" x14ac:dyDescent="0.15">
      <c r="D26" s="103" t="s">
        <v>256</v>
      </c>
      <c r="E26" s="107" t="s">
        <v>255</v>
      </c>
      <c r="F26" s="97" t="s">
        <v>195</v>
      </c>
      <c r="G26" s="104">
        <v>116625.60000000001</v>
      </c>
      <c r="H26" s="100"/>
    </row>
    <row r="27" spans="4:8" ht="15" customHeight="1" x14ac:dyDescent="0.15">
      <c r="D27" s="103" t="s">
        <v>254</v>
      </c>
      <c r="E27" s="120" t="s">
        <v>249</v>
      </c>
      <c r="F27" s="97" t="s">
        <v>195</v>
      </c>
      <c r="G27" s="104">
        <v>761.2</v>
      </c>
      <c r="H27" s="95"/>
    </row>
    <row r="28" spans="4:8" ht="15" customHeight="1" x14ac:dyDescent="0.15">
      <c r="D28" s="103" t="s">
        <v>253</v>
      </c>
      <c r="E28" s="120" t="s">
        <v>247</v>
      </c>
      <c r="F28" s="97" t="s">
        <v>195</v>
      </c>
      <c r="G28" s="104">
        <v>620.20000000000005</v>
      </c>
      <c r="H28" s="95"/>
    </row>
    <row r="29" spans="4:8" ht="22.5" x14ac:dyDescent="0.15">
      <c r="D29" s="103" t="s">
        <v>252</v>
      </c>
      <c r="E29" s="107" t="s">
        <v>251</v>
      </c>
      <c r="F29" s="97" t="s">
        <v>195</v>
      </c>
      <c r="G29" s="104">
        <v>36599.5</v>
      </c>
      <c r="H29" s="100"/>
    </row>
    <row r="30" spans="4:8" ht="15" customHeight="1" x14ac:dyDescent="0.15">
      <c r="D30" s="103" t="s">
        <v>250</v>
      </c>
      <c r="E30" s="120" t="s">
        <v>249</v>
      </c>
      <c r="F30" s="97" t="s">
        <v>195</v>
      </c>
      <c r="G30" s="104">
        <v>1045.4000000000001</v>
      </c>
      <c r="H30" s="95"/>
    </row>
    <row r="31" spans="4:8" ht="15" customHeight="1" x14ac:dyDescent="0.15">
      <c r="D31" s="103" t="s">
        <v>248</v>
      </c>
      <c r="E31" s="120" t="s">
        <v>247</v>
      </c>
      <c r="F31" s="97" t="s">
        <v>195</v>
      </c>
      <c r="G31" s="104">
        <v>235</v>
      </c>
      <c r="H31" s="95"/>
    </row>
    <row r="32" spans="4:8" ht="22.5" x14ac:dyDescent="0.15">
      <c r="D32" s="103" t="s">
        <v>246</v>
      </c>
      <c r="E32" s="107" t="s">
        <v>245</v>
      </c>
      <c r="F32" s="97" t="s">
        <v>195</v>
      </c>
      <c r="G32" s="104">
        <v>16415.5</v>
      </c>
      <c r="H32" s="95"/>
    </row>
    <row r="33" spans="3:8" ht="45" x14ac:dyDescent="0.15">
      <c r="D33" s="103" t="s">
        <v>244</v>
      </c>
      <c r="E33" s="120" t="s">
        <v>240</v>
      </c>
      <c r="F33" s="97" t="s">
        <v>175</v>
      </c>
      <c r="G33" s="119" t="s">
        <v>239</v>
      </c>
      <c r="H33" s="95"/>
    </row>
    <row r="34" spans="3:8" ht="33.75" x14ac:dyDescent="0.15">
      <c r="D34" s="103" t="s">
        <v>243</v>
      </c>
      <c r="E34" s="107" t="s">
        <v>242</v>
      </c>
      <c r="F34" s="97" t="s">
        <v>195</v>
      </c>
      <c r="G34" s="104">
        <v>0</v>
      </c>
      <c r="H34" s="95"/>
    </row>
    <row r="35" spans="3:8" ht="45" x14ac:dyDescent="0.15">
      <c r="D35" s="103" t="s">
        <v>241</v>
      </c>
      <c r="E35" s="120" t="s">
        <v>240</v>
      </c>
      <c r="F35" s="97" t="s">
        <v>175</v>
      </c>
      <c r="G35" s="119" t="s">
        <v>239</v>
      </c>
      <c r="H35" s="95"/>
    </row>
    <row r="36" spans="3:8" ht="78.75" x14ac:dyDescent="0.15">
      <c r="D36" s="103" t="s">
        <v>238</v>
      </c>
      <c r="E36" s="107" t="s">
        <v>237</v>
      </c>
      <c r="F36" s="97" t="s">
        <v>195</v>
      </c>
      <c r="G36" s="118">
        <f>SUM(G37:G52)</f>
        <v>61495.1</v>
      </c>
      <c r="H36" s="95"/>
    </row>
    <row r="37" spans="3:8" hidden="1" x14ac:dyDescent="0.15">
      <c r="D37" s="103" t="s">
        <v>236</v>
      </c>
      <c r="E37" s="117"/>
      <c r="F37" s="117"/>
      <c r="G37" s="116"/>
      <c r="H37" s="100"/>
    </row>
    <row r="38" spans="3:8" ht="15" x14ac:dyDescent="0.25">
      <c r="C38" s="50" t="s">
        <v>54</v>
      </c>
      <c r="D38" s="115" t="s">
        <v>235</v>
      </c>
      <c r="E38" s="114" t="s">
        <v>234</v>
      </c>
      <c r="F38" s="113" t="s">
        <v>195</v>
      </c>
      <c r="G38" s="112">
        <v>954.7</v>
      </c>
      <c r="H38" s="111"/>
    </row>
    <row r="39" spans="3:8" ht="15" x14ac:dyDescent="0.25">
      <c r="C39" s="50" t="s">
        <v>54</v>
      </c>
      <c r="D39" s="115" t="s">
        <v>233</v>
      </c>
      <c r="E39" s="114" t="s">
        <v>232</v>
      </c>
      <c r="F39" s="113" t="s">
        <v>195</v>
      </c>
      <c r="G39" s="112">
        <v>8146.8000000000011</v>
      </c>
      <c r="H39" s="111"/>
    </row>
    <row r="40" spans="3:8" ht="15" x14ac:dyDescent="0.25">
      <c r="C40" s="50" t="s">
        <v>54</v>
      </c>
      <c r="D40" s="115" t="s">
        <v>231</v>
      </c>
      <c r="E40" s="114" t="s">
        <v>230</v>
      </c>
      <c r="F40" s="113" t="s">
        <v>195</v>
      </c>
      <c r="G40" s="112">
        <v>611.29999999999995</v>
      </c>
      <c r="H40" s="111"/>
    </row>
    <row r="41" spans="3:8" ht="15" x14ac:dyDescent="0.25">
      <c r="C41" s="50" t="s">
        <v>54</v>
      </c>
      <c r="D41" s="115" t="s">
        <v>229</v>
      </c>
      <c r="E41" s="114" t="s">
        <v>228</v>
      </c>
      <c r="F41" s="113" t="s">
        <v>195</v>
      </c>
      <c r="G41" s="112">
        <v>10163.700000000001</v>
      </c>
      <c r="H41" s="111"/>
    </row>
    <row r="42" spans="3:8" ht="15" x14ac:dyDescent="0.25">
      <c r="C42" s="50" t="s">
        <v>54</v>
      </c>
      <c r="D42" s="115" t="s">
        <v>227</v>
      </c>
      <c r="E42" s="114" t="s">
        <v>226</v>
      </c>
      <c r="F42" s="113" t="s">
        <v>195</v>
      </c>
      <c r="G42" s="112">
        <v>17771.099999999999</v>
      </c>
      <c r="H42" s="111"/>
    </row>
    <row r="43" spans="3:8" ht="15" x14ac:dyDescent="0.25">
      <c r="C43" s="50" t="s">
        <v>54</v>
      </c>
      <c r="D43" s="115" t="s">
        <v>225</v>
      </c>
      <c r="E43" s="114" t="s">
        <v>224</v>
      </c>
      <c r="F43" s="113" t="s">
        <v>195</v>
      </c>
      <c r="G43" s="112">
        <v>512</v>
      </c>
      <c r="H43" s="111"/>
    </row>
    <row r="44" spans="3:8" ht="15" x14ac:dyDescent="0.25">
      <c r="C44" s="50" t="s">
        <v>54</v>
      </c>
      <c r="D44" s="115" t="s">
        <v>223</v>
      </c>
      <c r="E44" s="114" t="s">
        <v>222</v>
      </c>
      <c r="F44" s="113" t="s">
        <v>195</v>
      </c>
      <c r="G44" s="112">
        <v>27</v>
      </c>
      <c r="H44" s="111"/>
    </row>
    <row r="45" spans="3:8" ht="15" x14ac:dyDescent="0.25">
      <c r="C45" s="50" t="s">
        <v>54</v>
      </c>
      <c r="D45" s="115" t="s">
        <v>221</v>
      </c>
      <c r="E45" s="114" t="s">
        <v>220</v>
      </c>
      <c r="F45" s="113" t="s">
        <v>195</v>
      </c>
      <c r="G45" s="112">
        <v>6612.5</v>
      </c>
      <c r="H45" s="111"/>
    </row>
    <row r="46" spans="3:8" ht="15" x14ac:dyDescent="0.25">
      <c r="C46" s="50" t="s">
        <v>54</v>
      </c>
      <c r="D46" s="115" t="s">
        <v>219</v>
      </c>
      <c r="E46" s="114" t="s">
        <v>218</v>
      </c>
      <c r="F46" s="113" t="s">
        <v>195</v>
      </c>
      <c r="G46" s="112">
        <v>22.6</v>
      </c>
      <c r="H46" s="111"/>
    </row>
    <row r="47" spans="3:8" ht="15" x14ac:dyDescent="0.25">
      <c r="C47" s="50" t="s">
        <v>54</v>
      </c>
      <c r="D47" s="115" t="s">
        <v>217</v>
      </c>
      <c r="E47" s="114" t="s">
        <v>216</v>
      </c>
      <c r="F47" s="113" t="s">
        <v>195</v>
      </c>
      <c r="G47" s="112">
        <v>5040.8</v>
      </c>
      <c r="H47" s="111"/>
    </row>
    <row r="48" spans="3:8" ht="15" x14ac:dyDescent="0.25">
      <c r="C48" s="50" t="s">
        <v>54</v>
      </c>
      <c r="D48" s="115" t="s">
        <v>215</v>
      </c>
      <c r="E48" s="114" t="s">
        <v>214</v>
      </c>
      <c r="F48" s="113" t="s">
        <v>195</v>
      </c>
      <c r="G48" s="112">
        <v>3789.1</v>
      </c>
      <c r="H48" s="111"/>
    </row>
    <row r="49" spans="3:8" ht="15" x14ac:dyDescent="0.25">
      <c r="C49" s="50" t="s">
        <v>54</v>
      </c>
      <c r="D49" s="115" t="s">
        <v>213</v>
      </c>
      <c r="E49" s="114" t="s">
        <v>212</v>
      </c>
      <c r="F49" s="113" t="s">
        <v>195</v>
      </c>
      <c r="G49" s="112">
        <v>6</v>
      </c>
      <c r="H49" s="111"/>
    </row>
    <row r="50" spans="3:8" ht="15" x14ac:dyDescent="0.25">
      <c r="C50" s="50" t="s">
        <v>54</v>
      </c>
      <c r="D50" s="115" t="s">
        <v>211</v>
      </c>
      <c r="E50" s="114" t="s">
        <v>210</v>
      </c>
      <c r="F50" s="113" t="s">
        <v>195</v>
      </c>
      <c r="G50" s="112">
        <v>7385.9</v>
      </c>
      <c r="H50" s="111"/>
    </row>
    <row r="51" spans="3:8" ht="15" x14ac:dyDescent="0.25">
      <c r="C51" s="50" t="s">
        <v>54</v>
      </c>
      <c r="D51" s="115" t="s">
        <v>209</v>
      </c>
      <c r="E51" s="114" t="s">
        <v>208</v>
      </c>
      <c r="F51" s="113" t="s">
        <v>195</v>
      </c>
      <c r="G51" s="112">
        <v>451.6</v>
      </c>
      <c r="H51" s="111"/>
    </row>
    <row r="52" spans="3:8" ht="15" customHeight="1" x14ac:dyDescent="0.15">
      <c r="D52" s="110"/>
      <c r="E52" s="109" t="s">
        <v>207</v>
      </c>
      <c r="F52" s="57"/>
      <c r="G52" s="108"/>
      <c r="H52" s="100"/>
    </row>
    <row r="53" spans="3:8" ht="22.5" x14ac:dyDescent="0.15">
      <c r="D53" s="103" t="s">
        <v>158</v>
      </c>
      <c r="E53" s="98" t="s">
        <v>206</v>
      </c>
      <c r="F53" s="97" t="s">
        <v>195</v>
      </c>
      <c r="G53" s="104">
        <v>46987</v>
      </c>
      <c r="H53" s="100"/>
    </row>
    <row r="54" spans="3:8" ht="33.75" x14ac:dyDescent="0.15">
      <c r="D54" s="103" t="s">
        <v>205</v>
      </c>
      <c r="E54" s="107" t="s">
        <v>204</v>
      </c>
      <c r="F54" s="97" t="s">
        <v>195</v>
      </c>
      <c r="G54" s="104">
        <v>0</v>
      </c>
      <c r="H54" s="100"/>
    </row>
    <row r="55" spans="3:8" ht="33.75" x14ac:dyDescent="0.15">
      <c r="D55" s="103" t="s">
        <v>157</v>
      </c>
      <c r="E55" s="98" t="s">
        <v>203</v>
      </c>
      <c r="F55" s="97" t="s">
        <v>195</v>
      </c>
      <c r="G55" s="104">
        <v>52251</v>
      </c>
      <c r="H55" s="100"/>
    </row>
    <row r="56" spans="3:8" ht="15" customHeight="1" x14ac:dyDescent="0.15">
      <c r="D56" s="103" t="s">
        <v>202</v>
      </c>
      <c r="E56" s="107" t="s">
        <v>201</v>
      </c>
      <c r="F56" s="97" t="s">
        <v>195</v>
      </c>
      <c r="G56" s="104">
        <v>52251</v>
      </c>
      <c r="H56" s="100"/>
    </row>
    <row r="57" spans="3:8" ht="15" customHeight="1" x14ac:dyDescent="0.15">
      <c r="D57" s="103" t="s">
        <v>200</v>
      </c>
      <c r="E57" s="107" t="s">
        <v>199</v>
      </c>
      <c r="F57" s="97" t="s">
        <v>195</v>
      </c>
      <c r="G57" s="104">
        <v>0</v>
      </c>
      <c r="H57" s="100"/>
    </row>
    <row r="58" spans="3:8" ht="22.5" x14ac:dyDescent="0.15">
      <c r="D58" s="103" t="s">
        <v>156</v>
      </c>
      <c r="E58" s="98" t="s">
        <v>198</v>
      </c>
      <c r="F58" s="97" t="s">
        <v>195</v>
      </c>
      <c r="G58" s="104">
        <v>0</v>
      </c>
      <c r="H58" s="100"/>
    </row>
    <row r="59" spans="3:8" ht="22.5" x14ac:dyDescent="0.15">
      <c r="D59" s="103" t="s">
        <v>197</v>
      </c>
      <c r="E59" s="98" t="s">
        <v>196</v>
      </c>
      <c r="F59" s="97" t="s">
        <v>195</v>
      </c>
      <c r="G59" s="104">
        <v>49116</v>
      </c>
      <c r="H59" s="100"/>
    </row>
    <row r="60" spans="3:8" ht="22.5" x14ac:dyDescent="0.15">
      <c r="D60" s="103" t="s">
        <v>194</v>
      </c>
      <c r="E60" s="98" t="s">
        <v>193</v>
      </c>
      <c r="F60" s="97" t="s">
        <v>175</v>
      </c>
      <c r="G60" s="106" t="s">
        <v>192</v>
      </c>
      <c r="H60" s="100"/>
    </row>
    <row r="61" spans="3:8" ht="22.5" x14ac:dyDescent="0.15">
      <c r="D61" s="103" t="s">
        <v>191</v>
      </c>
      <c r="E61" s="98" t="s">
        <v>190</v>
      </c>
      <c r="F61" s="97" t="s">
        <v>185</v>
      </c>
      <c r="G61" s="104">
        <v>47563.64</v>
      </c>
      <c r="H61" s="100"/>
    </row>
    <row r="62" spans="3:8" ht="33.75" x14ac:dyDescent="0.15">
      <c r="D62" s="103" t="s">
        <v>189</v>
      </c>
      <c r="E62" s="98" t="s">
        <v>188</v>
      </c>
      <c r="F62" s="97" t="s">
        <v>185</v>
      </c>
      <c r="G62" s="105">
        <v>0</v>
      </c>
      <c r="H62" s="95"/>
    </row>
    <row r="63" spans="3:8" ht="22.5" x14ac:dyDescent="0.15">
      <c r="D63" s="103" t="s">
        <v>187</v>
      </c>
      <c r="E63" s="98" t="s">
        <v>186</v>
      </c>
      <c r="F63" s="97" t="s">
        <v>185</v>
      </c>
      <c r="G63" s="105">
        <v>92353.025200000004</v>
      </c>
      <c r="H63" s="95"/>
    </row>
    <row r="64" spans="3:8" ht="22.5" x14ac:dyDescent="0.15">
      <c r="D64" s="103" t="s">
        <v>184</v>
      </c>
      <c r="E64" s="98" t="s">
        <v>183</v>
      </c>
      <c r="F64" s="97" t="s">
        <v>182</v>
      </c>
      <c r="G64" s="104">
        <v>1235.5999999999999</v>
      </c>
      <c r="H64" s="95"/>
    </row>
    <row r="65" spans="4:8" ht="22.5" hidden="1" x14ac:dyDescent="0.15">
      <c r="D65" s="103" t="s">
        <v>181</v>
      </c>
      <c r="E65" s="98" t="s">
        <v>180</v>
      </c>
      <c r="F65" s="102" t="s">
        <v>177</v>
      </c>
      <c r="G65" s="101"/>
      <c r="H65" s="100"/>
    </row>
    <row r="66" spans="4:8" ht="15" hidden="1" customHeight="1" x14ac:dyDescent="0.15">
      <c r="D66" s="103" t="s">
        <v>179</v>
      </c>
      <c r="E66" s="98" t="s">
        <v>178</v>
      </c>
      <c r="F66" s="102" t="s">
        <v>177</v>
      </c>
      <c r="G66" s="101"/>
      <c r="H66" s="100"/>
    </row>
    <row r="67" spans="4:8" ht="192" customHeight="1" x14ac:dyDescent="0.15">
      <c r="D67" s="99">
        <f>IF(region_name="Липецкая область",14,12)</f>
        <v>12</v>
      </c>
      <c r="E67" s="98" t="s">
        <v>176</v>
      </c>
      <c r="F67" s="97" t="s">
        <v>175</v>
      </c>
      <c r="G67" s="96" t="s">
        <v>174</v>
      </c>
      <c r="H67" s="95"/>
    </row>
    <row r="68" spans="4:8" ht="15" hidden="1" customHeight="1" x14ac:dyDescent="0.15">
      <c r="D68" s="94"/>
      <c r="E68" s="94"/>
      <c r="F68" s="94"/>
      <c r="G68" s="94"/>
    </row>
    <row r="69" spans="4:8" ht="3" customHeight="1" x14ac:dyDescent="0.15">
      <c r="D69" s="93"/>
      <c r="E69" s="93"/>
      <c r="F69" s="93"/>
      <c r="G69" s="93"/>
      <c r="H69" s="92"/>
    </row>
    <row r="70" spans="4:8" ht="15" customHeight="1" x14ac:dyDescent="0.15">
      <c r="D70" s="91" t="s">
        <v>173</v>
      </c>
      <c r="E70" s="88" t="s">
        <v>172</v>
      </c>
      <c r="F70" s="88"/>
      <c r="G70" s="88"/>
    </row>
    <row r="71" spans="4:8" ht="15" customHeight="1" x14ac:dyDescent="0.15">
      <c r="D71" s="91"/>
      <c r="E71" s="88" t="s">
        <v>171</v>
      </c>
      <c r="F71" s="88"/>
      <c r="G71" s="88"/>
    </row>
    <row r="72" spans="4:8" ht="48.75" customHeight="1" x14ac:dyDescent="0.15">
      <c r="D72" s="90" t="s">
        <v>170</v>
      </c>
      <c r="E72" s="89" t="s">
        <v>169</v>
      </c>
      <c r="F72" s="89"/>
      <c r="G72" s="89"/>
    </row>
    <row r="73" spans="4:8" x14ac:dyDescent="0.15">
      <c r="E73" s="88"/>
      <c r="F73" s="88"/>
      <c r="G73" s="88"/>
    </row>
  </sheetData>
  <sheetProtection password="FA9C" sheet="1" objects="1" scenarios="1" formatColumns="0" formatRows="0"/>
  <dataConsolidate/>
  <mergeCells count="6">
    <mergeCell ref="E70:G70"/>
    <mergeCell ref="D5:G5"/>
    <mergeCell ref="D6:G6"/>
    <mergeCell ref="E72:G72"/>
    <mergeCell ref="E73:G73"/>
    <mergeCell ref="E71:G71"/>
  </mergeCells>
  <dataValidations count="5">
    <dataValidation type="decimal" allowBlank="1" showErrorMessage="1" errorTitle="Ошибка" error="Допускается ввод только действительных чисел!" sqref="G5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55:G56 G58:G5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60">
      <formula1>900</formula1>
    </dataValidation>
    <dataValidation type="decimal" allowBlank="1" showErrorMessage="1" errorTitle="Ошибка" error="Допускается ввод только неотрицательных чисел!" sqref="G15:G32 G61:G64 G34 G12 G57 G54 G38:G5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65:G67 E12 E38:E51">
      <formula1>900</formula1>
    </dataValidation>
  </dataValidations>
  <hyperlinks>
    <hyperlink ref="G60" location="'Показатели (факт)'!$G$59" tooltip="Кликните по гиперссылке, чтобы перейти на сайт организации или отредактировать её" display="http://www.skvk.ru/about/official/2016/3006/"/>
  </hyperlinks>
  <printOptions horizontalCentered="1" verticalCentered="1"/>
  <pageMargins left="0.59055118110236227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G33"/>
  <sheetViews>
    <sheetView showGridLines="0" topLeftCell="C6" zoomScaleNormal="100" workbookViewId="0">
      <selection activeCell="F50" sqref="F50"/>
    </sheetView>
  </sheetViews>
  <sheetFormatPr defaultColWidth="10.5703125" defaultRowHeight="11.25" x14ac:dyDescent="0.15"/>
  <cols>
    <col min="1" max="1" width="9.140625" style="87" hidden="1" customWidth="1"/>
    <col min="2" max="2" width="9.140625" style="86" hidden="1" customWidth="1"/>
    <col min="3" max="3" width="3.7109375" style="48" customWidth="1"/>
    <col min="4" max="4" width="6.28515625" style="48" bestFit="1" customWidth="1"/>
    <col min="5" max="5" width="66.5703125" style="48" customWidth="1"/>
    <col min="6" max="6" width="19.7109375" style="48" customWidth="1"/>
    <col min="7" max="7" width="3.7109375" style="48" customWidth="1"/>
    <col min="8" max="16384" width="10.5703125" style="48"/>
  </cols>
  <sheetData>
    <row r="1" spans="3:7" hidden="1" x14ac:dyDescent="0.15"/>
    <row r="2" spans="3:7" hidden="1" x14ac:dyDescent="0.15"/>
    <row r="3" spans="3:7" hidden="1" x14ac:dyDescent="0.15"/>
    <row r="4" spans="3:7" ht="12.6" customHeight="1" x14ac:dyDescent="0.15">
      <c r="C4" s="73"/>
      <c r="D4" s="73"/>
      <c r="E4" s="73"/>
      <c r="F4" s="131" t="s">
        <v>318</v>
      </c>
    </row>
    <row r="5" spans="3:7" ht="27" customHeight="1" x14ac:dyDescent="0.15">
      <c r="C5" s="73"/>
      <c r="D5" s="130" t="s">
        <v>317</v>
      </c>
      <c r="E5" s="130"/>
      <c r="F5" s="130"/>
    </row>
    <row r="6" spans="3:7" ht="12.75" customHeight="1" x14ac:dyDescent="0.15">
      <c r="C6" s="73"/>
      <c r="D6" s="83" t="str">
        <f>IF(org=0,"Не определено",org)</f>
        <v>ГУП СК "Ставрополькрайводоканал"</v>
      </c>
      <c r="E6" s="83"/>
      <c r="F6" s="83"/>
    </row>
    <row r="7" spans="3:7" ht="3" customHeight="1" x14ac:dyDescent="0.15">
      <c r="C7" s="73"/>
      <c r="D7" s="73"/>
      <c r="E7" s="129"/>
      <c r="F7" s="128"/>
    </row>
    <row r="8" spans="3:7" ht="20.25" customHeight="1" thickBot="1" x14ac:dyDescent="0.2">
      <c r="D8" s="70" t="s">
        <v>163</v>
      </c>
      <c r="E8" s="69" t="s">
        <v>288</v>
      </c>
      <c r="F8" s="69" t="s">
        <v>286</v>
      </c>
      <c r="G8" s="142"/>
    </row>
    <row r="9" spans="3:7" ht="12" thickTop="1" x14ac:dyDescent="0.15">
      <c r="D9" s="127" t="s">
        <v>160</v>
      </c>
      <c r="E9" s="127" t="s">
        <v>159</v>
      </c>
      <c r="F9" s="127" t="s">
        <v>158</v>
      </c>
    </row>
    <row r="10" spans="3:7" ht="15" customHeight="1" x14ac:dyDescent="0.15">
      <c r="D10" s="115">
        <v>1</v>
      </c>
      <c r="E10" s="137" t="s">
        <v>316</v>
      </c>
      <c r="F10" s="138">
        <v>8.65</v>
      </c>
      <c r="G10" s="141"/>
    </row>
    <row r="11" spans="3:7" ht="15" customHeight="1" x14ac:dyDescent="0.15">
      <c r="D11" s="115" t="s">
        <v>159</v>
      </c>
      <c r="E11" s="137" t="s">
        <v>315</v>
      </c>
      <c r="F11" s="138">
        <v>8.64</v>
      </c>
      <c r="G11" s="141"/>
    </row>
    <row r="12" spans="3:7" ht="22.5" x14ac:dyDescent="0.15">
      <c r="D12" s="115" t="s">
        <v>158</v>
      </c>
      <c r="E12" s="137" t="s">
        <v>314</v>
      </c>
      <c r="F12" s="139">
        <v>5604</v>
      </c>
      <c r="G12" s="141"/>
    </row>
    <row r="13" spans="3:7" ht="15" customHeight="1" x14ac:dyDescent="0.15">
      <c r="D13" s="115" t="s">
        <v>205</v>
      </c>
      <c r="E13" s="140" t="s">
        <v>306</v>
      </c>
      <c r="F13" s="139">
        <v>1052</v>
      </c>
      <c r="G13" s="141"/>
    </row>
    <row r="14" spans="3:7" ht="15" customHeight="1" x14ac:dyDescent="0.15">
      <c r="D14" s="115" t="s">
        <v>313</v>
      </c>
      <c r="E14" s="140" t="s">
        <v>305</v>
      </c>
      <c r="F14" s="139">
        <v>784</v>
      </c>
    </row>
    <row r="15" spans="3:7" ht="15" customHeight="1" x14ac:dyDescent="0.15">
      <c r="D15" s="115" t="s">
        <v>312</v>
      </c>
      <c r="E15" s="140" t="s">
        <v>303</v>
      </c>
      <c r="F15" s="139">
        <v>738</v>
      </c>
    </row>
    <row r="16" spans="3:7" ht="15" customHeight="1" x14ac:dyDescent="0.15">
      <c r="D16" s="115" t="s">
        <v>311</v>
      </c>
      <c r="E16" s="140" t="s">
        <v>301</v>
      </c>
      <c r="F16" s="139">
        <v>752</v>
      </c>
    </row>
    <row r="17" spans="4:6" ht="15" customHeight="1" x14ac:dyDescent="0.15">
      <c r="D17" s="115" t="s">
        <v>310</v>
      </c>
      <c r="E17" s="140" t="s">
        <v>299</v>
      </c>
      <c r="F17" s="139">
        <v>752</v>
      </c>
    </row>
    <row r="18" spans="4:6" ht="15" customHeight="1" x14ac:dyDescent="0.15">
      <c r="D18" s="115" t="s">
        <v>309</v>
      </c>
      <c r="E18" s="140" t="s">
        <v>297</v>
      </c>
      <c r="F18" s="139">
        <v>579</v>
      </c>
    </row>
    <row r="19" spans="4:6" ht="15" customHeight="1" x14ac:dyDescent="0.15">
      <c r="D19" s="115" t="s">
        <v>308</v>
      </c>
      <c r="E19" s="140" t="s">
        <v>295</v>
      </c>
      <c r="F19" s="139">
        <v>947</v>
      </c>
    </row>
    <row r="20" spans="4:6" ht="45" x14ac:dyDescent="0.15">
      <c r="D20" s="115" t="s">
        <v>157</v>
      </c>
      <c r="E20" s="137" t="s">
        <v>307</v>
      </c>
      <c r="F20" s="139">
        <v>437</v>
      </c>
    </row>
    <row r="21" spans="4:6" ht="15" customHeight="1" x14ac:dyDescent="0.15">
      <c r="D21" s="115" t="s">
        <v>202</v>
      </c>
      <c r="E21" s="140" t="s">
        <v>306</v>
      </c>
      <c r="F21" s="139">
        <v>47</v>
      </c>
    </row>
    <row r="22" spans="4:6" ht="15" customHeight="1" x14ac:dyDescent="0.15">
      <c r="D22" s="115" t="s">
        <v>200</v>
      </c>
      <c r="E22" s="140" t="s">
        <v>305</v>
      </c>
      <c r="F22" s="139">
        <v>107</v>
      </c>
    </row>
    <row r="23" spans="4:6" ht="15" customHeight="1" x14ac:dyDescent="0.15">
      <c r="D23" s="115" t="s">
        <v>304</v>
      </c>
      <c r="E23" s="140" t="s">
        <v>303</v>
      </c>
      <c r="F23" s="139">
        <v>101</v>
      </c>
    </row>
    <row r="24" spans="4:6" ht="15" customHeight="1" x14ac:dyDescent="0.15">
      <c r="D24" s="115" t="s">
        <v>302</v>
      </c>
      <c r="E24" s="140" t="s">
        <v>301</v>
      </c>
      <c r="F24" s="139">
        <v>57</v>
      </c>
    </row>
    <row r="25" spans="4:6" ht="15" customHeight="1" x14ac:dyDescent="0.15">
      <c r="D25" s="115" t="s">
        <v>300</v>
      </c>
      <c r="E25" s="140" t="s">
        <v>299</v>
      </c>
      <c r="F25" s="139">
        <v>79</v>
      </c>
    </row>
    <row r="26" spans="4:6" ht="15" customHeight="1" x14ac:dyDescent="0.15">
      <c r="D26" s="115" t="s">
        <v>298</v>
      </c>
      <c r="E26" s="140" t="s">
        <v>297</v>
      </c>
      <c r="F26" s="139">
        <v>37</v>
      </c>
    </row>
    <row r="27" spans="4:6" ht="15" customHeight="1" x14ac:dyDescent="0.15">
      <c r="D27" s="115" t="s">
        <v>296</v>
      </c>
      <c r="E27" s="140" t="s">
        <v>295</v>
      </c>
      <c r="F27" s="139">
        <v>9</v>
      </c>
    </row>
    <row r="28" spans="4:6" ht="22.5" x14ac:dyDescent="0.15">
      <c r="D28" s="115" t="s">
        <v>156</v>
      </c>
      <c r="E28" s="137" t="s">
        <v>294</v>
      </c>
      <c r="F28" s="138">
        <v>100</v>
      </c>
    </row>
    <row r="29" spans="4:6" ht="22.5" x14ac:dyDescent="0.15">
      <c r="D29" s="115" t="s">
        <v>197</v>
      </c>
      <c r="E29" s="137" t="s">
        <v>293</v>
      </c>
      <c r="F29" s="138">
        <v>30</v>
      </c>
    </row>
    <row r="30" spans="4:6" ht="95.25" customHeight="1" x14ac:dyDescent="0.15">
      <c r="D30" s="115" t="s">
        <v>194</v>
      </c>
      <c r="E30" s="137" t="s">
        <v>176</v>
      </c>
      <c r="F30" s="136" t="s">
        <v>292</v>
      </c>
    </row>
    <row r="31" spans="4:6" ht="3" customHeight="1" x14ac:dyDescent="0.15"/>
    <row r="32" spans="4:6" x14ac:dyDescent="0.15">
      <c r="D32" s="91" t="s">
        <v>173</v>
      </c>
      <c r="E32" s="135" t="s">
        <v>172</v>
      </c>
      <c r="F32" s="134"/>
    </row>
    <row r="33" spans="4:6" ht="11.25" customHeight="1" x14ac:dyDescent="0.15">
      <c r="D33" s="133" t="s">
        <v>170</v>
      </c>
      <c r="E33" s="132" t="s">
        <v>291</v>
      </c>
      <c r="F33" s="132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от 0 до 100%!" sqref="F2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30">
      <formula1>900</formula1>
    </dataValidation>
    <dataValidation type="whole" allowBlank="1" showErrorMessage="1" errorTitle="Ошибка" error="Допускается ввод только неотрицательных целых чисел!" sqref="F12:F2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29 F10:F11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N114"/>
  <sheetViews>
    <sheetView showGridLines="0" topLeftCell="D55" zoomScaleNormal="100" workbookViewId="0">
      <selection activeCell="F50" sqref="F50"/>
    </sheetView>
  </sheetViews>
  <sheetFormatPr defaultColWidth="10.5703125" defaultRowHeight="11.25" x14ac:dyDescent="0.15"/>
  <cols>
    <col min="1" max="1" width="9.140625" style="87" hidden="1" customWidth="1"/>
    <col min="2" max="2" width="9.140625" style="86" hidden="1" customWidth="1"/>
    <col min="3" max="3" width="3.7109375" style="86" customWidth="1"/>
    <col min="4" max="4" width="3.7109375" style="48" customWidth="1"/>
    <col min="5" max="5" width="7.7109375" style="48" customWidth="1"/>
    <col min="6" max="6" width="41.7109375" style="48" customWidth="1"/>
    <col min="7" max="7" width="14" style="48" customWidth="1"/>
    <col min="8" max="8" width="30" style="48" customWidth="1"/>
    <col min="9" max="9" width="20.140625" style="48" hidden="1" customWidth="1"/>
    <col min="10" max="12" width="20.140625" style="48" customWidth="1"/>
    <col min="13" max="13" width="22.5703125" style="86" bestFit="1" customWidth="1"/>
    <col min="14" max="14" width="3.7109375" style="48" customWidth="1"/>
    <col min="15" max="16384" width="10.5703125" style="48"/>
  </cols>
  <sheetData>
    <row r="1" spans="4:14" hidden="1" x14ac:dyDescent="0.15"/>
    <row r="2" spans="4:14" hidden="1" x14ac:dyDescent="0.15"/>
    <row r="3" spans="4:14" hidden="1" x14ac:dyDescent="0.15"/>
    <row r="4" spans="4:14" ht="12.6" customHeight="1" x14ac:dyDescent="0.15">
      <c r="D4" s="73"/>
      <c r="E4" s="73"/>
      <c r="F4" s="73"/>
      <c r="G4" s="73"/>
      <c r="H4" s="131" t="s">
        <v>417</v>
      </c>
    </row>
    <row r="5" spans="4:14" ht="17.100000000000001" customHeight="1" x14ac:dyDescent="0.15">
      <c r="D5" s="73"/>
      <c r="E5" s="130" t="s">
        <v>416</v>
      </c>
      <c r="F5" s="130"/>
      <c r="G5" s="130"/>
      <c r="H5" s="130"/>
    </row>
    <row r="6" spans="4:14" ht="12.75" customHeight="1" x14ac:dyDescent="0.15">
      <c r="D6" s="73"/>
      <c r="E6" s="83" t="str">
        <f>IF(org=0,"Не определено",org)</f>
        <v>ГУП СК "Ставрополькрайводоканал"</v>
      </c>
      <c r="F6" s="83"/>
      <c r="G6" s="83"/>
      <c r="H6" s="83"/>
    </row>
    <row r="7" spans="4:14" ht="3" customHeight="1" x14ac:dyDescent="0.15">
      <c r="D7" s="73"/>
      <c r="E7" s="73"/>
      <c r="F7" s="129"/>
      <c r="G7" s="129"/>
      <c r="H7" s="128"/>
    </row>
    <row r="8" spans="4:14" ht="14.25" x14ac:dyDescent="0.15">
      <c r="D8" s="73"/>
      <c r="E8" s="73"/>
      <c r="F8" s="129"/>
      <c r="G8" s="129"/>
      <c r="H8" s="128"/>
      <c r="J8" s="50" t="s">
        <v>54</v>
      </c>
      <c r="K8" s="50" t="s">
        <v>54</v>
      </c>
      <c r="L8" s="50" t="s">
        <v>54</v>
      </c>
    </row>
    <row r="9" spans="4:14" ht="23.25" thickBot="1" x14ac:dyDescent="0.2">
      <c r="E9" s="70" t="s">
        <v>163</v>
      </c>
      <c r="F9" s="69" t="s">
        <v>415</v>
      </c>
      <c r="G9" s="69" t="s">
        <v>287</v>
      </c>
      <c r="H9" s="69" t="s">
        <v>286</v>
      </c>
      <c r="I9" s="69" t="str">
        <f>"Мероприятие " &amp; I10-4</f>
        <v>Мероприятие 0</v>
      </c>
      <c r="J9" s="69" t="str">
        <f>"Мероприятие " &amp; J10-4</f>
        <v>Мероприятие 1</v>
      </c>
      <c r="K9" s="69" t="str">
        <f>"Мероприятие " &amp; K10-4</f>
        <v>Мероприятие 2</v>
      </c>
      <c r="L9" s="69" t="str">
        <f>"Мероприятие " &amp; L10-4</f>
        <v>Мероприятие 3</v>
      </c>
      <c r="M9" s="183" t="s">
        <v>414</v>
      </c>
    </row>
    <row r="10" spans="4:14" ht="12" thickTop="1" x14ac:dyDescent="0.15">
      <c r="E10" s="127" t="s">
        <v>160</v>
      </c>
      <c r="F10" s="127" t="s">
        <v>159</v>
      </c>
      <c r="G10" s="127" t="s">
        <v>158</v>
      </c>
      <c r="H10" s="127" t="s">
        <v>157</v>
      </c>
      <c r="I10" s="127" t="s">
        <v>157</v>
      </c>
      <c r="J10" s="127" t="s">
        <v>156</v>
      </c>
      <c r="K10" s="127" t="s">
        <v>197</v>
      </c>
      <c r="L10" s="127" t="s">
        <v>194</v>
      </c>
      <c r="M10" s="182"/>
      <c r="N10" s="143"/>
    </row>
    <row r="11" spans="4:14" ht="225" x14ac:dyDescent="0.15">
      <c r="E11" s="165">
        <v>1</v>
      </c>
      <c r="F11" s="167" t="s">
        <v>413</v>
      </c>
      <c r="G11" s="161" t="s">
        <v>175</v>
      </c>
      <c r="H11" s="180" t="s">
        <v>412</v>
      </c>
      <c r="I11" s="180"/>
      <c r="J11" s="180" t="s">
        <v>411</v>
      </c>
      <c r="K11" s="180" t="s">
        <v>410</v>
      </c>
      <c r="L11" s="180" t="s">
        <v>409</v>
      </c>
      <c r="M11" s="175"/>
      <c r="N11" s="143"/>
    </row>
    <row r="12" spans="4:14" ht="15" customHeight="1" x14ac:dyDescent="0.15">
      <c r="E12" s="165">
        <v>2</v>
      </c>
      <c r="F12" s="167" t="s">
        <v>408</v>
      </c>
      <c r="G12" s="161" t="s">
        <v>175</v>
      </c>
      <c r="H12" s="179" t="s">
        <v>407</v>
      </c>
      <c r="I12" s="161" t="s">
        <v>175</v>
      </c>
      <c r="J12" s="161" t="s">
        <v>175</v>
      </c>
      <c r="K12" s="161" t="s">
        <v>175</v>
      </c>
      <c r="L12" s="161" t="s">
        <v>175</v>
      </c>
      <c r="M12" s="175"/>
      <c r="N12" s="143"/>
    </row>
    <row r="13" spans="4:14" ht="15" customHeight="1" x14ac:dyDescent="0.15">
      <c r="E13" s="165" t="s">
        <v>158</v>
      </c>
      <c r="F13" s="167" t="s">
        <v>406</v>
      </c>
      <c r="G13" s="161" t="s">
        <v>175</v>
      </c>
      <c r="H13" s="181" t="s">
        <v>405</v>
      </c>
      <c r="I13" s="161" t="s">
        <v>175</v>
      </c>
      <c r="J13" s="161" t="s">
        <v>175</v>
      </c>
      <c r="K13" s="161" t="s">
        <v>175</v>
      </c>
      <c r="L13" s="161" t="s">
        <v>175</v>
      </c>
      <c r="M13" s="175"/>
      <c r="N13" s="143"/>
    </row>
    <row r="14" spans="4:14" ht="53.25" customHeight="1" x14ac:dyDescent="0.15">
      <c r="E14" s="165" t="s">
        <v>157</v>
      </c>
      <c r="F14" s="167" t="s">
        <v>404</v>
      </c>
      <c r="G14" s="161" t="s">
        <v>175</v>
      </c>
      <c r="H14" s="180" t="s">
        <v>403</v>
      </c>
      <c r="I14" s="161" t="s">
        <v>175</v>
      </c>
      <c r="J14" s="161" t="s">
        <v>175</v>
      </c>
      <c r="K14" s="161" t="s">
        <v>175</v>
      </c>
      <c r="L14" s="161" t="s">
        <v>175</v>
      </c>
      <c r="M14" s="175"/>
      <c r="N14" s="143"/>
    </row>
    <row r="15" spans="4:14" ht="250.5" customHeight="1" x14ac:dyDescent="0.15">
      <c r="E15" s="165" t="s">
        <v>156</v>
      </c>
      <c r="F15" s="167" t="s">
        <v>402</v>
      </c>
      <c r="G15" s="161" t="s">
        <v>175</v>
      </c>
      <c r="H15" s="180" t="s">
        <v>401</v>
      </c>
      <c r="I15" s="161" t="s">
        <v>175</v>
      </c>
      <c r="J15" s="161" t="s">
        <v>175</v>
      </c>
      <c r="K15" s="161" t="s">
        <v>175</v>
      </c>
      <c r="L15" s="161" t="s">
        <v>175</v>
      </c>
      <c r="M15" s="175"/>
      <c r="N15" s="143"/>
    </row>
    <row r="16" spans="4:14" ht="22.5" x14ac:dyDescent="0.15">
      <c r="E16" s="165" t="s">
        <v>197</v>
      </c>
      <c r="F16" s="167" t="s">
        <v>400</v>
      </c>
      <c r="G16" s="161" t="s">
        <v>175</v>
      </c>
      <c r="H16" s="179" t="s">
        <v>399</v>
      </c>
      <c r="I16" s="179"/>
      <c r="J16" s="179" t="s">
        <v>399</v>
      </c>
      <c r="K16" s="179" t="s">
        <v>399</v>
      </c>
      <c r="L16" s="179" t="s">
        <v>399</v>
      </c>
      <c r="M16" s="175"/>
      <c r="N16" s="143"/>
    </row>
    <row r="17" spans="1:14" ht="22.5" x14ac:dyDescent="0.15">
      <c r="E17" s="165" t="s">
        <v>194</v>
      </c>
      <c r="F17" s="167" t="s">
        <v>398</v>
      </c>
      <c r="G17" s="161" t="s">
        <v>175</v>
      </c>
      <c r="H17" s="179" t="s">
        <v>397</v>
      </c>
      <c r="I17" s="179"/>
      <c r="J17" s="179" t="s">
        <v>397</v>
      </c>
      <c r="K17" s="179" t="s">
        <v>397</v>
      </c>
      <c r="L17" s="179" t="s">
        <v>397</v>
      </c>
      <c r="M17" s="175"/>
      <c r="N17" s="143"/>
    </row>
    <row r="18" spans="1:14" ht="56.25" x14ac:dyDescent="0.15">
      <c r="E18" s="165" t="s">
        <v>191</v>
      </c>
      <c r="F18" s="167" t="s">
        <v>396</v>
      </c>
      <c r="G18" s="161" t="s">
        <v>195</v>
      </c>
      <c r="H18" s="160">
        <f>SUM(I18:M18)</f>
        <v>3934972.1</v>
      </c>
      <c r="I18" s="160">
        <f>SUMIF(List06_flag_year,"y",I19:I47)</f>
        <v>0</v>
      </c>
      <c r="J18" s="160">
        <f>SUMIF(List06_flag_year,"y",J19:J47)</f>
        <v>2638810.4</v>
      </c>
      <c r="K18" s="160">
        <f>SUMIF(List06_flag_year,"y",K19:K47)</f>
        <v>513701.6</v>
      </c>
      <c r="L18" s="160">
        <f>SUMIF(List06_flag_year,"y",L19:L47)</f>
        <v>782460.1</v>
      </c>
      <c r="M18" s="175"/>
      <c r="N18" s="143"/>
    </row>
    <row r="19" spans="1:14" ht="15" hidden="1" customHeight="1" x14ac:dyDescent="0.15">
      <c r="A19" s="159" t="s">
        <v>395</v>
      </c>
      <c r="E19" s="165" t="str">
        <f>A19</f>
        <v>8.0</v>
      </c>
      <c r="F19" s="178"/>
      <c r="G19" s="161" t="s">
        <v>195</v>
      </c>
      <c r="H19" s="160">
        <f>SUM(H20:H21)</f>
        <v>0</v>
      </c>
      <c r="I19" s="160">
        <f>SUM(I20:I21)</f>
        <v>0</v>
      </c>
      <c r="J19" s="160">
        <f>SUM(J20:J21)</f>
        <v>0</v>
      </c>
      <c r="K19" s="160">
        <f>SUM(K20:K21)</f>
        <v>0</v>
      </c>
      <c r="L19" s="160">
        <f>SUM(L20:L21)</f>
        <v>0</v>
      </c>
      <c r="M19" s="175" t="s">
        <v>389</v>
      </c>
      <c r="N19" s="143"/>
    </row>
    <row r="20" spans="1:14" ht="15" hidden="1" customHeight="1" x14ac:dyDescent="0.15">
      <c r="A20" s="159"/>
      <c r="B20" s="86">
        <v>1</v>
      </c>
      <c r="E20" s="158" t="str">
        <f>A19&amp;"."&amp;B20</f>
        <v>8.0.1</v>
      </c>
      <c r="F20" s="177"/>
      <c r="G20" s="156" t="s">
        <v>195</v>
      </c>
      <c r="H20" s="155">
        <f>SUM(I20:M20)</f>
        <v>0</v>
      </c>
      <c r="I20" s="154"/>
      <c r="J20" s="154"/>
      <c r="K20" s="154"/>
      <c r="L20" s="154"/>
      <c r="M20" s="175"/>
      <c r="N20" s="143"/>
    </row>
    <row r="21" spans="1:14" ht="15" hidden="1" customHeight="1" x14ac:dyDescent="0.15">
      <c r="A21" s="159"/>
      <c r="E21" s="152"/>
      <c r="F21" s="176" t="s">
        <v>319</v>
      </c>
      <c r="G21" s="150"/>
      <c r="H21" s="151"/>
      <c r="I21" s="150"/>
      <c r="J21" s="150"/>
      <c r="K21" s="150"/>
      <c r="L21" s="150"/>
      <c r="M21" s="175"/>
      <c r="N21" s="143"/>
    </row>
    <row r="22" spans="1:14" ht="15" customHeight="1" x14ac:dyDescent="0.15">
      <c r="A22" s="159" t="s">
        <v>394</v>
      </c>
      <c r="C22" s="50"/>
      <c r="E22" s="165" t="str">
        <f>A22</f>
        <v>8.1</v>
      </c>
      <c r="F22" s="178">
        <v>2015</v>
      </c>
      <c r="G22" s="161" t="s">
        <v>195</v>
      </c>
      <c r="H22" s="160">
        <f>SUM(H23:H26)</f>
        <v>472607.1</v>
      </c>
      <c r="I22" s="160">
        <f>SUM(I23:I26)</f>
        <v>0</v>
      </c>
      <c r="J22" s="160">
        <f>SUM(J23:J26)</f>
        <v>236303.6</v>
      </c>
      <c r="K22" s="160">
        <f>SUM(K23:K26)</f>
        <v>93655.5</v>
      </c>
      <c r="L22" s="160">
        <f>SUM(L23:L26)</f>
        <v>142648</v>
      </c>
      <c r="M22" s="175" t="s">
        <v>389</v>
      </c>
      <c r="N22" s="143"/>
    </row>
    <row r="23" spans="1:14" x14ac:dyDescent="0.15">
      <c r="A23" s="159"/>
      <c r="B23" s="86">
        <v>1</v>
      </c>
      <c r="E23" s="158" t="str">
        <f>A22&amp;"."&amp;B23</f>
        <v>8.1.1</v>
      </c>
      <c r="F23" s="177" t="s">
        <v>328</v>
      </c>
      <c r="G23" s="156" t="s">
        <v>195</v>
      </c>
      <c r="H23" s="155">
        <f>SUM(I23:M23)</f>
        <v>329959.09999999998</v>
      </c>
      <c r="I23" s="154"/>
      <c r="J23" s="154">
        <v>236303.6</v>
      </c>
      <c r="K23" s="154">
        <v>93655.5</v>
      </c>
      <c r="L23" s="154">
        <v>0</v>
      </c>
      <c r="M23" s="175"/>
      <c r="N23" s="143"/>
    </row>
    <row r="24" spans="1:14" ht="14.25" x14ac:dyDescent="0.15">
      <c r="A24" s="159"/>
      <c r="B24" s="86">
        <v>2</v>
      </c>
      <c r="D24" s="50" t="s">
        <v>54</v>
      </c>
      <c r="E24" s="158" t="str">
        <f>$A$22&amp;"."&amp;$B$24</f>
        <v>8.1.2</v>
      </c>
      <c r="F24" s="177" t="s">
        <v>326</v>
      </c>
      <c r="G24" s="156" t="s">
        <v>195</v>
      </c>
      <c r="H24" s="155">
        <f>SUM(I24:M24)</f>
        <v>8612</v>
      </c>
      <c r="I24" s="154"/>
      <c r="J24" s="154">
        <v>0</v>
      </c>
      <c r="K24" s="154">
        <v>0</v>
      </c>
      <c r="L24" s="154">
        <v>8612</v>
      </c>
      <c r="M24" s="175"/>
      <c r="N24" s="143"/>
    </row>
    <row r="25" spans="1:14" ht="14.25" x14ac:dyDescent="0.15">
      <c r="A25" s="159"/>
      <c r="B25" s="86">
        <v>3</v>
      </c>
      <c r="D25" s="50" t="s">
        <v>54</v>
      </c>
      <c r="E25" s="158" t="str">
        <f>$A$22&amp;"."&amp;$B$25</f>
        <v>8.1.3</v>
      </c>
      <c r="F25" s="177" t="s">
        <v>324</v>
      </c>
      <c r="G25" s="156" t="s">
        <v>195</v>
      </c>
      <c r="H25" s="155">
        <f>SUM(I25:M25)</f>
        <v>134036</v>
      </c>
      <c r="I25" s="154"/>
      <c r="J25" s="154">
        <v>0</v>
      </c>
      <c r="K25" s="154">
        <v>0</v>
      </c>
      <c r="L25" s="154">
        <v>134036</v>
      </c>
      <c r="M25" s="175"/>
      <c r="N25" s="143"/>
    </row>
    <row r="26" spans="1:14" ht="15" customHeight="1" x14ac:dyDescent="0.15">
      <c r="A26" s="159"/>
      <c r="E26" s="152"/>
      <c r="F26" s="176" t="s">
        <v>319</v>
      </c>
      <c r="G26" s="150"/>
      <c r="H26" s="151"/>
      <c r="I26" s="150"/>
      <c r="J26" s="150"/>
      <c r="K26" s="150"/>
      <c r="L26" s="150"/>
      <c r="M26" s="175"/>
      <c r="N26" s="143"/>
    </row>
    <row r="27" spans="1:14" ht="15" customHeight="1" x14ac:dyDescent="0.15">
      <c r="A27" s="159" t="s">
        <v>393</v>
      </c>
      <c r="C27" s="50" t="s">
        <v>54</v>
      </c>
      <c r="E27" s="165" t="str">
        <f>A27</f>
        <v>8.2</v>
      </c>
      <c r="F27" s="178">
        <v>2016</v>
      </c>
      <c r="G27" s="161" t="s">
        <v>195</v>
      </c>
      <c r="H27" s="160">
        <f>SUM(H28:H31)</f>
        <v>739952.20000000007</v>
      </c>
      <c r="I27" s="160">
        <f>SUM(I28:I31)</f>
        <v>0</v>
      </c>
      <c r="J27" s="160">
        <f>SUM(J28:J31)</f>
        <v>492187.4</v>
      </c>
      <c r="K27" s="160">
        <f>SUM(K28:K31)</f>
        <v>98194.8</v>
      </c>
      <c r="L27" s="160">
        <f>SUM(L28:L31)</f>
        <v>149570</v>
      </c>
      <c r="M27" s="175" t="s">
        <v>389</v>
      </c>
      <c r="N27" s="143"/>
    </row>
    <row r="28" spans="1:14" x14ac:dyDescent="0.15">
      <c r="A28" s="159"/>
      <c r="B28" s="86">
        <v>1</v>
      </c>
      <c r="E28" s="158" t="str">
        <f>A27&amp;"."&amp;B28</f>
        <v>8.2.1</v>
      </c>
      <c r="F28" s="177" t="s">
        <v>328</v>
      </c>
      <c r="G28" s="156" t="s">
        <v>195</v>
      </c>
      <c r="H28" s="155">
        <f>SUM(I28:M28)</f>
        <v>590382.20000000007</v>
      </c>
      <c r="I28" s="154"/>
      <c r="J28" s="154">
        <v>492187.4</v>
      </c>
      <c r="K28" s="154">
        <v>98194.8</v>
      </c>
      <c r="L28" s="154">
        <v>0</v>
      </c>
      <c r="M28" s="175"/>
      <c r="N28" s="143"/>
    </row>
    <row r="29" spans="1:14" ht="14.25" x14ac:dyDescent="0.15">
      <c r="A29" s="159"/>
      <c r="B29" s="86">
        <v>2</v>
      </c>
      <c r="D29" s="50" t="s">
        <v>54</v>
      </c>
      <c r="E29" s="158" t="str">
        <f>$A$27&amp;"."&amp;$B$29</f>
        <v>8.2.2</v>
      </c>
      <c r="F29" s="177" t="s">
        <v>326</v>
      </c>
      <c r="G29" s="156" t="s">
        <v>195</v>
      </c>
      <c r="H29" s="155">
        <f>SUM(I29:M29)</f>
        <v>8957</v>
      </c>
      <c r="I29" s="154"/>
      <c r="J29" s="154">
        <v>0</v>
      </c>
      <c r="K29" s="154">
        <v>0</v>
      </c>
      <c r="L29" s="154">
        <v>8957</v>
      </c>
      <c r="M29" s="175"/>
      <c r="N29" s="143"/>
    </row>
    <row r="30" spans="1:14" ht="14.25" x14ac:dyDescent="0.15">
      <c r="A30" s="159"/>
      <c r="B30" s="86">
        <v>3</v>
      </c>
      <c r="D30" s="50" t="s">
        <v>54</v>
      </c>
      <c r="E30" s="158" t="str">
        <f>$A$27&amp;"."&amp;$B$30</f>
        <v>8.2.3</v>
      </c>
      <c r="F30" s="177" t="s">
        <v>324</v>
      </c>
      <c r="G30" s="156" t="s">
        <v>195</v>
      </c>
      <c r="H30" s="155">
        <f>SUM(I30:M30)</f>
        <v>140613</v>
      </c>
      <c r="I30" s="154"/>
      <c r="J30" s="154">
        <v>0</v>
      </c>
      <c r="K30" s="154">
        <v>0</v>
      </c>
      <c r="L30" s="154">
        <v>140613</v>
      </c>
      <c r="M30" s="175"/>
      <c r="N30" s="143"/>
    </row>
    <row r="31" spans="1:14" ht="15" customHeight="1" x14ac:dyDescent="0.15">
      <c r="A31" s="159"/>
      <c r="E31" s="152"/>
      <c r="F31" s="176" t="s">
        <v>319</v>
      </c>
      <c r="G31" s="150"/>
      <c r="H31" s="151"/>
      <c r="I31" s="150"/>
      <c r="J31" s="150"/>
      <c r="K31" s="150"/>
      <c r="L31" s="150"/>
      <c r="M31" s="175"/>
      <c r="N31" s="143"/>
    </row>
    <row r="32" spans="1:14" ht="15" customHeight="1" x14ac:dyDescent="0.15">
      <c r="A32" s="159" t="s">
        <v>392</v>
      </c>
      <c r="C32" s="50" t="s">
        <v>54</v>
      </c>
      <c r="E32" s="165" t="str">
        <f>A32</f>
        <v>8.3</v>
      </c>
      <c r="F32" s="178">
        <v>2017</v>
      </c>
      <c r="G32" s="161" t="s">
        <v>195</v>
      </c>
      <c r="H32" s="160">
        <f>SUM(H33:H36)</f>
        <v>776059.1</v>
      </c>
      <c r="I32" s="160">
        <f>SUM(I33:I36)</f>
        <v>0</v>
      </c>
      <c r="J32" s="160">
        <f>SUM(J33:J36)</f>
        <v>516827.7</v>
      </c>
      <c r="K32" s="160">
        <f>SUM(K33:K36)</f>
        <v>102739.3</v>
      </c>
      <c r="L32" s="160">
        <f>SUM(L33:L36)</f>
        <v>156492.1</v>
      </c>
      <c r="M32" s="175" t="s">
        <v>389</v>
      </c>
      <c r="N32" s="143"/>
    </row>
    <row r="33" spans="1:14" x14ac:dyDescent="0.15">
      <c r="A33" s="159"/>
      <c r="B33" s="86">
        <v>1</v>
      </c>
      <c r="E33" s="158" t="str">
        <f>A32&amp;"."&amp;B33</f>
        <v>8.3.1</v>
      </c>
      <c r="F33" s="177" t="s">
        <v>328</v>
      </c>
      <c r="G33" s="156" t="s">
        <v>195</v>
      </c>
      <c r="H33" s="155">
        <f>SUM(I33:M33)</f>
        <v>619567</v>
      </c>
      <c r="I33" s="154"/>
      <c r="J33" s="154">
        <v>516827.7</v>
      </c>
      <c r="K33" s="154">
        <v>102739.3</v>
      </c>
      <c r="L33" s="154">
        <v>0</v>
      </c>
      <c r="M33" s="175"/>
      <c r="N33" s="143"/>
    </row>
    <row r="34" spans="1:14" ht="14.25" x14ac:dyDescent="0.15">
      <c r="A34" s="159"/>
      <c r="B34" s="86">
        <v>2</v>
      </c>
      <c r="D34" s="50" t="s">
        <v>54</v>
      </c>
      <c r="E34" s="158" t="str">
        <f>$A$32&amp;"."&amp;$B$34</f>
        <v>8.3.2</v>
      </c>
      <c r="F34" s="177" t="s">
        <v>326</v>
      </c>
      <c r="G34" s="156" t="s">
        <v>195</v>
      </c>
      <c r="H34" s="155">
        <f>SUM(I34:M34)</f>
        <v>9315</v>
      </c>
      <c r="I34" s="154"/>
      <c r="J34" s="154">
        <v>0</v>
      </c>
      <c r="K34" s="154">
        <v>0</v>
      </c>
      <c r="L34" s="154">
        <v>9315</v>
      </c>
      <c r="M34" s="175"/>
      <c r="N34" s="143"/>
    </row>
    <row r="35" spans="1:14" ht="14.25" x14ac:dyDescent="0.15">
      <c r="A35" s="159"/>
      <c r="B35" s="86">
        <v>3</v>
      </c>
      <c r="D35" s="50" t="s">
        <v>54</v>
      </c>
      <c r="E35" s="158" t="str">
        <f>$A$32&amp;"."&amp;$B$35</f>
        <v>8.3.3</v>
      </c>
      <c r="F35" s="177" t="s">
        <v>324</v>
      </c>
      <c r="G35" s="156" t="s">
        <v>195</v>
      </c>
      <c r="H35" s="155">
        <f>SUM(I35:M35)</f>
        <v>147177.1</v>
      </c>
      <c r="I35" s="154"/>
      <c r="J35" s="154">
        <v>0</v>
      </c>
      <c r="K35" s="154">
        <v>0</v>
      </c>
      <c r="L35" s="154">
        <v>147177.1</v>
      </c>
      <c r="M35" s="175"/>
      <c r="N35" s="143"/>
    </row>
    <row r="36" spans="1:14" ht="15" customHeight="1" x14ac:dyDescent="0.15">
      <c r="A36" s="159"/>
      <c r="E36" s="152"/>
      <c r="F36" s="176" t="s">
        <v>319</v>
      </c>
      <c r="G36" s="150"/>
      <c r="H36" s="151"/>
      <c r="I36" s="150"/>
      <c r="J36" s="150"/>
      <c r="K36" s="150"/>
      <c r="L36" s="150"/>
      <c r="M36" s="175"/>
      <c r="N36" s="143"/>
    </row>
    <row r="37" spans="1:14" ht="15" customHeight="1" x14ac:dyDescent="0.15">
      <c r="A37" s="159" t="s">
        <v>391</v>
      </c>
      <c r="C37" s="50" t="s">
        <v>54</v>
      </c>
      <c r="E37" s="165" t="str">
        <f>A37</f>
        <v>8.4</v>
      </c>
      <c r="F37" s="178">
        <v>2018</v>
      </c>
      <c r="G37" s="161" t="s">
        <v>195</v>
      </c>
      <c r="H37" s="160">
        <f>SUM(H38:H41)</f>
        <v>812205</v>
      </c>
      <c r="I37" s="160">
        <f>SUM(I38:I41)</f>
        <v>0</v>
      </c>
      <c r="J37" s="160">
        <f>SUM(J38:J41)</f>
        <v>541507.30000000005</v>
      </c>
      <c r="K37" s="160">
        <f>SUM(K38:K41)</f>
        <v>107283.7</v>
      </c>
      <c r="L37" s="160">
        <f>SUM(L38:L41)</f>
        <v>163414</v>
      </c>
      <c r="M37" s="175" t="s">
        <v>389</v>
      </c>
      <c r="N37" s="143"/>
    </row>
    <row r="38" spans="1:14" x14ac:dyDescent="0.15">
      <c r="A38" s="159"/>
      <c r="B38" s="86">
        <v>1</v>
      </c>
      <c r="E38" s="158" t="str">
        <f>A37&amp;"."&amp;B38</f>
        <v>8.4.1</v>
      </c>
      <c r="F38" s="177" t="s">
        <v>328</v>
      </c>
      <c r="G38" s="156" t="s">
        <v>195</v>
      </c>
      <c r="H38" s="155">
        <f>SUM(I38:M38)</f>
        <v>648791</v>
      </c>
      <c r="I38" s="154"/>
      <c r="J38" s="154">
        <v>541507.30000000005</v>
      </c>
      <c r="K38" s="154">
        <v>107283.7</v>
      </c>
      <c r="L38" s="154">
        <v>0</v>
      </c>
      <c r="M38" s="175"/>
      <c r="N38" s="143"/>
    </row>
    <row r="39" spans="1:14" ht="14.25" x14ac:dyDescent="0.15">
      <c r="A39" s="159"/>
      <c r="B39" s="86">
        <v>2</v>
      </c>
      <c r="D39" s="50" t="s">
        <v>54</v>
      </c>
      <c r="E39" s="158" t="str">
        <f>$A$37&amp;"."&amp;$B$39</f>
        <v>8.4.2</v>
      </c>
      <c r="F39" s="177" t="s">
        <v>326</v>
      </c>
      <c r="G39" s="156" t="s">
        <v>195</v>
      </c>
      <c r="H39" s="155">
        <f>SUM(I39:M39)</f>
        <v>9687</v>
      </c>
      <c r="I39" s="154"/>
      <c r="J39" s="154">
        <v>0</v>
      </c>
      <c r="K39" s="154">
        <v>0</v>
      </c>
      <c r="L39" s="154">
        <v>9687</v>
      </c>
      <c r="M39" s="175"/>
      <c r="N39" s="143"/>
    </row>
    <row r="40" spans="1:14" ht="14.25" x14ac:dyDescent="0.15">
      <c r="A40" s="159"/>
      <c r="B40" s="86">
        <v>3</v>
      </c>
      <c r="D40" s="50" t="s">
        <v>54</v>
      </c>
      <c r="E40" s="158" t="str">
        <f>$A$37&amp;"."&amp;$B$40</f>
        <v>8.4.3</v>
      </c>
      <c r="F40" s="177" t="s">
        <v>324</v>
      </c>
      <c r="G40" s="156" t="s">
        <v>195</v>
      </c>
      <c r="H40" s="155">
        <f>SUM(I40:M40)</f>
        <v>153727</v>
      </c>
      <c r="I40" s="154"/>
      <c r="J40" s="154">
        <v>0</v>
      </c>
      <c r="K40" s="154">
        <v>0</v>
      </c>
      <c r="L40" s="154">
        <v>153727</v>
      </c>
      <c r="M40" s="175"/>
      <c r="N40" s="143"/>
    </row>
    <row r="41" spans="1:14" ht="15" customHeight="1" x14ac:dyDescent="0.15">
      <c r="A41" s="159"/>
      <c r="E41" s="152"/>
      <c r="F41" s="176" t="s">
        <v>319</v>
      </c>
      <c r="G41" s="150"/>
      <c r="H41" s="151"/>
      <c r="I41" s="150"/>
      <c r="J41" s="150"/>
      <c r="K41" s="150"/>
      <c r="L41" s="150"/>
      <c r="M41" s="175"/>
      <c r="N41" s="143"/>
    </row>
    <row r="42" spans="1:14" ht="15" customHeight="1" x14ac:dyDescent="0.15">
      <c r="A42" s="159" t="s">
        <v>390</v>
      </c>
      <c r="C42" s="50" t="s">
        <v>54</v>
      </c>
      <c r="E42" s="165" t="str">
        <f>A42</f>
        <v>8.5</v>
      </c>
      <c r="F42" s="178">
        <v>2019</v>
      </c>
      <c r="G42" s="161" t="s">
        <v>195</v>
      </c>
      <c r="H42" s="160">
        <f>SUM(H43:H46)</f>
        <v>1134148.7000000002</v>
      </c>
      <c r="I42" s="160">
        <f>SUM(I43:I46)</f>
        <v>0</v>
      </c>
      <c r="J42" s="160">
        <f>SUM(J43:J46)</f>
        <v>851984.4</v>
      </c>
      <c r="K42" s="160">
        <f>SUM(K43:K46)</f>
        <v>111828.3</v>
      </c>
      <c r="L42" s="160">
        <f>SUM(L43:L46)</f>
        <v>170336</v>
      </c>
      <c r="M42" s="175" t="s">
        <v>389</v>
      </c>
      <c r="N42" s="143"/>
    </row>
    <row r="43" spans="1:14" x14ac:dyDescent="0.15">
      <c r="A43" s="159"/>
      <c r="B43" s="86">
        <v>1</v>
      </c>
      <c r="E43" s="158" t="str">
        <f>A42&amp;"."&amp;B43</f>
        <v>8.5.1</v>
      </c>
      <c r="F43" s="177" t="s">
        <v>328</v>
      </c>
      <c r="G43" s="156" t="s">
        <v>195</v>
      </c>
      <c r="H43" s="155">
        <f>SUM(I43:M43)</f>
        <v>963812.70000000007</v>
      </c>
      <c r="I43" s="154"/>
      <c r="J43" s="154">
        <v>851984.4</v>
      </c>
      <c r="K43" s="154">
        <v>111828.3</v>
      </c>
      <c r="L43" s="154">
        <v>0</v>
      </c>
      <c r="M43" s="175"/>
      <c r="N43" s="143"/>
    </row>
    <row r="44" spans="1:14" ht="14.25" x14ac:dyDescent="0.15">
      <c r="A44" s="159"/>
      <c r="B44" s="86">
        <v>2</v>
      </c>
      <c r="D44" s="50" t="s">
        <v>54</v>
      </c>
      <c r="E44" s="158" t="str">
        <f>$A$42&amp;"."&amp;$B$44</f>
        <v>8.5.2</v>
      </c>
      <c r="F44" s="177" t="s">
        <v>326</v>
      </c>
      <c r="G44" s="156" t="s">
        <v>195</v>
      </c>
      <c r="H44" s="155">
        <f>SUM(I44:M44)</f>
        <v>10075</v>
      </c>
      <c r="I44" s="154"/>
      <c r="J44" s="154">
        <v>0</v>
      </c>
      <c r="K44" s="154">
        <v>0</v>
      </c>
      <c r="L44" s="154">
        <v>10075</v>
      </c>
      <c r="M44" s="175"/>
      <c r="N44" s="143"/>
    </row>
    <row r="45" spans="1:14" ht="14.25" x14ac:dyDescent="0.15">
      <c r="A45" s="159"/>
      <c r="B45" s="86">
        <v>3</v>
      </c>
      <c r="D45" s="50" t="s">
        <v>54</v>
      </c>
      <c r="E45" s="158" t="str">
        <f>$A$42&amp;"."&amp;$B$45</f>
        <v>8.5.3</v>
      </c>
      <c r="F45" s="177" t="s">
        <v>324</v>
      </c>
      <c r="G45" s="156" t="s">
        <v>195</v>
      </c>
      <c r="H45" s="155">
        <f>SUM(I45:M45)</f>
        <v>160261</v>
      </c>
      <c r="I45" s="154"/>
      <c r="J45" s="154">
        <v>0</v>
      </c>
      <c r="K45" s="154">
        <v>0</v>
      </c>
      <c r="L45" s="154">
        <v>160261</v>
      </c>
      <c r="M45" s="175"/>
      <c r="N45" s="143"/>
    </row>
    <row r="46" spans="1:14" ht="15" customHeight="1" x14ac:dyDescent="0.15">
      <c r="A46" s="159"/>
      <c r="E46" s="152"/>
      <c r="F46" s="176" t="s">
        <v>319</v>
      </c>
      <c r="G46" s="150"/>
      <c r="H46" s="151"/>
      <c r="I46" s="150"/>
      <c r="J46" s="150"/>
      <c r="K46" s="150"/>
      <c r="L46" s="150"/>
      <c r="M46" s="175"/>
      <c r="N46" s="143"/>
    </row>
    <row r="47" spans="1:14" ht="15" customHeight="1" x14ac:dyDescent="0.15">
      <c r="E47" s="152"/>
      <c r="F47" s="150" t="s">
        <v>388</v>
      </c>
      <c r="G47" s="151"/>
      <c r="H47" s="151"/>
      <c r="I47" s="150"/>
      <c r="J47" s="150"/>
      <c r="K47" s="150"/>
      <c r="L47" s="150"/>
      <c r="M47" s="149"/>
      <c r="N47" s="143"/>
    </row>
    <row r="48" spans="1:14" ht="22.5" x14ac:dyDescent="0.15">
      <c r="E48" s="165" t="s">
        <v>189</v>
      </c>
      <c r="F48" s="167" t="s">
        <v>387</v>
      </c>
      <c r="G48" s="161"/>
      <c r="H48" s="161" t="s">
        <v>175</v>
      </c>
      <c r="I48" s="161" t="s">
        <v>175</v>
      </c>
      <c r="J48" s="161" t="s">
        <v>175</v>
      </c>
      <c r="K48" s="161" t="s">
        <v>175</v>
      </c>
      <c r="L48" s="161" t="s">
        <v>175</v>
      </c>
      <c r="M48" s="149"/>
      <c r="N48" s="143"/>
    </row>
    <row r="49" spans="5:14" ht="15" customHeight="1" x14ac:dyDescent="0.15">
      <c r="E49" s="165" t="s">
        <v>386</v>
      </c>
      <c r="F49" s="166" t="s">
        <v>385</v>
      </c>
      <c r="G49" s="161" t="s">
        <v>382</v>
      </c>
      <c r="H49" s="161" t="s">
        <v>175</v>
      </c>
      <c r="I49" s="161" t="s">
        <v>175</v>
      </c>
      <c r="J49" s="161" t="s">
        <v>175</v>
      </c>
      <c r="K49" s="161" t="s">
        <v>175</v>
      </c>
      <c r="L49" s="161" t="s">
        <v>175</v>
      </c>
      <c r="M49" s="149"/>
      <c r="N49" s="143"/>
    </row>
    <row r="50" spans="5:14" ht="15" customHeight="1" x14ac:dyDescent="0.15">
      <c r="E50" s="165" t="s">
        <v>384</v>
      </c>
      <c r="F50" s="162" t="s">
        <v>335</v>
      </c>
      <c r="G50" s="161" t="s">
        <v>382</v>
      </c>
      <c r="H50" s="170">
        <v>0</v>
      </c>
      <c r="I50" s="170"/>
      <c r="J50" s="170">
        <v>0</v>
      </c>
      <c r="K50" s="170">
        <v>0</v>
      </c>
      <c r="L50" s="170">
        <v>0</v>
      </c>
      <c r="M50" s="149"/>
      <c r="N50" s="143"/>
    </row>
    <row r="51" spans="5:14" ht="15" customHeight="1" x14ac:dyDescent="0.15">
      <c r="E51" s="165" t="s">
        <v>383</v>
      </c>
      <c r="F51" s="162" t="s">
        <v>334</v>
      </c>
      <c r="G51" s="161" t="s">
        <v>382</v>
      </c>
      <c r="H51" s="170">
        <v>0</v>
      </c>
      <c r="I51" s="170"/>
      <c r="J51" s="170">
        <v>0</v>
      </c>
      <c r="K51" s="170">
        <v>0</v>
      </c>
      <c r="L51" s="170">
        <v>0</v>
      </c>
      <c r="M51" s="149"/>
      <c r="N51" s="143"/>
    </row>
    <row r="52" spans="5:14" ht="22.5" x14ac:dyDescent="0.15">
      <c r="E52" s="165" t="s">
        <v>381</v>
      </c>
      <c r="F52" s="166" t="s">
        <v>380</v>
      </c>
      <c r="G52" s="161" t="s">
        <v>377</v>
      </c>
      <c r="H52" s="161" t="s">
        <v>175</v>
      </c>
      <c r="I52" s="161" t="s">
        <v>175</v>
      </c>
      <c r="J52" s="161" t="s">
        <v>175</v>
      </c>
      <c r="K52" s="161" t="s">
        <v>175</v>
      </c>
      <c r="L52" s="161" t="s">
        <v>175</v>
      </c>
      <c r="M52" s="149"/>
      <c r="N52" s="143"/>
    </row>
    <row r="53" spans="5:14" ht="22.5" x14ac:dyDescent="0.15">
      <c r="E53" s="165" t="s">
        <v>379</v>
      </c>
      <c r="F53" s="162" t="s">
        <v>335</v>
      </c>
      <c r="G53" s="161" t="s">
        <v>377</v>
      </c>
      <c r="H53" s="170">
        <v>0</v>
      </c>
      <c r="I53" s="170"/>
      <c r="J53" s="170">
        <v>0</v>
      </c>
      <c r="K53" s="170">
        <v>0</v>
      </c>
      <c r="L53" s="170">
        <v>0</v>
      </c>
      <c r="M53" s="149"/>
      <c r="N53" s="143"/>
    </row>
    <row r="54" spans="5:14" ht="22.5" x14ac:dyDescent="0.15">
      <c r="E54" s="165" t="s">
        <v>378</v>
      </c>
      <c r="F54" s="162" t="s">
        <v>334</v>
      </c>
      <c r="G54" s="161" t="s">
        <v>377</v>
      </c>
      <c r="H54" s="170">
        <v>0</v>
      </c>
      <c r="I54" s="170"/>
      <c r="J54" s="170">
        <v>0</v>
      </c>
      <c r="K54" s="170">
        <v>0</v>
      </c>
      <c r="L54" s="170">
        <v>0</v>
      </c>
      <c r="M54" s="149"/>
      <c r="N54" s="143"/>
    </row>
    <row r="55" spans="5:14" ht="22.5" x14ac:dyDescent="0.15">
      <c r="E55" s="165" t="s">
        <v>376</v>
      </c>
      <c r="F55" s="166" t="s">
        <v>375</v>
      </c>
      <c r="G55" s="161" t="s">
        <v>372</v>
      </c>
      <c r="H55" s="161" t="s">
        <v>175</v>
      </c>
      <c r="I55" s="161" t="s">
        <v>175</v>
      </c>
      <c r="J55" s="161" t="s">
        <v>175</v>
      </c>
      <c r="K55" s="161" t="s">
        <v>175</v>
      </c>
      <c r="L55" s="161" t="s">
        <v>175</v>
      </c>
      <c r="M55" s="149"/>
      <c r="N55" s="143"/>
    </row>
    <row r="56" spans="5:14" ht="15" customHeight="1" x14ac:dyDescent="0.15">
      <c r="E56" s="165" t="s">
        <v>374</v>
      </c>
      <c r="F56" s="162" t="s">
        <v>335</v>
      </c>
      <c r="G56" s="161" t="s">
        <v>372</v>
      </c>
      <c r="H56" s="170">
        <v>0</v>
      </c>
      <c r="I56" s="170"/>
      <c r="J56" s="170">
        <v>0</v>
      </c>
      <c r="K56" s="170">
        <v>0</v>
      </c>
      <c r="L56" s="170">
        <v>0</v>
      </c>
      <c r="M56" s="149"/>
      <c r="N56" s="143"/>
    </row>
    <row r="57" spans="5:14" ht="15" customHeight="1" x14ac:dyDescent="0.15">
      <c r="E57" s="165" t="s">
        <v>373</v>
      </c>
      <c r="F57" s="162" t="s">
        <v>334</v>
      </c>
      <c r="G57" s="161" t="s">
        <v>372</v>
      </c>
      <c r="H57" s="170">
        <v>0</v>
      </c>
      <c r="I57" s="170"/>
      <c r="J57" s="170">
        <v>0</v>
      </c>
      <c r="K57" s="170">
        <v>0</v>
      </c>
      <c r="L57" s="170">
        <v>0</v>
      </c>
      <c r="M57" s="149"/>
      <c r="N57" s="143"/>
    </row>
    <row r="58" spans="5:14" ht="15" customHeight="1" x14ac:dyDescent="0.15">
      <c r="E58" s="165" t="s">
        <v>371</v>
      </c>
      <c r="F58" s="166" t="s">
        <v>370</v>
      </c>
      <c r="G58" s="161" t="s">
        <v>336</v>
      </c>
      <c r="H58" s="161" t="s">
        <v>175</v>
      </c>
      <c r="I58" s="161" t="s">
        <v>175</v>
      </c>
      <c r="J58" s="161" t="s">
        <v>175</v>
      </c>
      <c r="K58" s="161" t="s">
        <v>175</v>
      </c>
      <c r="L58" s="161" t="s">
        <v>175</v>
      </c>
      <c r="M58" s="149"/>
      <c r="N58" s="143"/>
    </row>
    <row r="59" spans="5:14" ht="15" customHeight="1" x14ac:dyDescent="0.15">
      <c r="E59" s="165" t="s">
        <v>369</v>
      </c>
      <c r="F59" s="162" t="s">
        <v>335</v>
      </c>
      <c r="G59" s="161" t="s">
        <v>336</v>
      </c>
      <c r="H59" s="170">
        <v>0</v>
      </c>
      <c r="I59" s="170"/>
      <c r="J59" s="170">
        <v>0</v>
      </c>
      <c r="K59" s="170">
        <v>0</v>
      </c>
      <c r="L59" s="170">
        <v>0</v>
      </c>
      <c r="M59" s="149"/>
      <c r="N59" s="143"/>
    </row>
    <row r="60" spans="5:14" ht="15" customHeight="1" x14ac:dyDescent="0.15">
      <c r="E60" s="165" t="s">
        <v>368</v>
      </c>
      <c r="F60" s="162" t="s">
        <v>334</v>
      </c>
      <c r="G60" s="161" t="s">
        <v>336</v>
      </c>
      <c r="H60" s="170">
        <v>0</v>
      </c>
      <c r="I60" s="170"/>
      <c r="J60" s="170">
        <v>0</v>
      </c>
      <c r="K60" s="170">
        <v>0</v>
      </c>
      <c r="L60" s="170">
        <v>0</v>
      </c>
      <c r="M60" s="149"/>
      <c r="N60" s="143"/>
    </row>
    <row r="61" spans="5:14" ht="22.5" x14ac:dyDescent="0.15">
      <c r="E61" s="165" t="s">
        <v>367</v>
      </c>
      <c r="F61" s="166" t="s">
        <v>366</v>
      </c>
      <c r="G61" s="161" t="s">
        <v>336</v>
      </c>
      <c r="H61" s="161" t="s">
        <v>175</v>
      </c>
      <c r="I61" s="161" t="s">
        <v>175</v>
      </c>
      <c r="J61" s="161" t="s">
        <v>175</v>
      </c>
      <c r="K61" s="161" t="s">
        <v>175</v>
      </c>
      <c r="L61" s="161" t="s">
        <v>175</v>
      </c>
      <c r="M61" s="149"/>
      <c r="N61" s="143"/>
    </row>
    <row r="62" spans="5:14" ht="15" customHeight="1" x14ac:dyDescent="0.15">
      <c r="E62" s="165" t="s">
        <v>365</v>
      </c>
      <c r="F62" s="162" t="s">
        <v>335</v>
      </c>
      <c r="G62" s="161" t="s">
        <v>336</v>
      </c>
      <c r="H62" s="170">
        <v>0</v>
      </c>
      <c r="I62" s="170"/>
      <c r="J62" s="170">
        <v>0</v>
      </c>
      <c r="K62" s="170">
        <v>0</v>
      </c>
      <c r="L62" s="170">
        <v>0</v>
      </c>
      <c r="M62" s="149"/>
      <c r="N62" s="143"/>
    </row>
    <row r="63" spans="5:14" ht="15" customHeight="1" x14ac:dyDescent="0.15">
      <c r="E63" s="165" t="s">
        <v>364</v>
      </c>
      <c r="F63" s="162" t="s">
        <v>334</v>
      </c>
      <c r="G63" s="161" t="s">
        <v>336</v>
      </c>
      <c r="H63" s="170">
        <v>0</v>
      </c>
      <c r="I63" s="170"/>
      <c r="J63" s="170">
        <v>0</v>
      </c>
      <c r="K63" s="170">
        <v>0</v>
      </c>
      <c r="L63" s="170">
        <v>0</v>
      </c>
      <c r="M63" s="149"/>
      <c r="N63" s="143"/>
    </row>
    <row r="64" spans="5:14" ht="22.5" x14ac:dyDescent="0.15">
      <c r="E64" s="165" t="s">
        <v>363</v>
      </c>
      <c r="F64" s="166" t="s">
        <v>362</v>
      </c>
      <c r="G64" s="161" t="s">
        <v>359</v>
      </c>
      <c r="H64" s="161" t="s">
        <v>175</v>
      </c>
      <c r="I64" s="161" t="s">
        <v>175</v>
      </c>
      <c r="J64" s="161" t="s">
        <v>175</v>
      </c>
      <c r="K64" s="161" t="s">
        <v>175</v>
      </c>
      <c r="L64" s="161" t="s">
        <v>175</v>
      </c>
      <c r="M64" s="149"/>
      <c r="N64" s="143"/>
    </row>
    <row r="65" spans="1:14" x14ac:dyDescent="0.15">
      <c r="E65" s="165" t="s">
        <v>361</v>
      </c>
      <c r="F65" s="162" t="s">
        <v>335</v>
      </c>
      <c r="G65" s="161" t="s">
        <v>359</v>
      </c>
      <c r="H65" s="174">
        <v>0</v>
      </c>
      <c r="I65" s="174"/>
      <c r="J65" s="174">
        <v>0</v>
      </c>
      <c r="K65" s="174">
        <v>0</v>
      </c>
      <c r="L65" s="174">
        <v>0</v>
      </c>
      <c r="M65" s="149"/>
      <c r="N65" s="143"/>
    </row>
    <row r="66" spans="1:14" ht="15" customHeight="1" x14ac:dyDescent="0.15">
      <c r="E66" s="165" t="s">
        <v>360</v>
      </c>
      <c r="F66" s="162" t="s">
        <v>334</v>
      </c>
      <c r="G66" s="161" t="s">
        <v>359</v>
      </c>
      <c r="H66" s="174">
        <v>0</v>
      </c>
      <c r="I66" s="174"/>
      <c r="J66" s="174">
        <v>0</v>
      </c>
      <c r="K66" s="174">
        <v>0</v>
      </c>
      <c r="L66" s="174">
        <v>0</v>
      </c>
      <c r="M66" s="149"/>
      <c r="N66" s="143"/>
    </row>
    <row r="67" spans="1:14" ht="15" customHeight="1" x14ac:dyDescent="0.15">
      <c r="E67" s="165" t="s">
        <v>358</v>
      </c>
      <c r="F67" s="166" t="s">
        <v>357</v>
      </c>
      <c r="G67" s="161" t="s">
        <v>354</v>
      </c>
      <c r="H67" s="161" t="s">
        <v>175</v>
      </c>
      <c r="I67" s="161" t="s">
        <v>175</v>
      </c>
      <c r="J67" s="161" t="s">
        <v>175</v>
      </c>
      <c r="K67" s="161" t="s">
        <v>175</v>
      </c>
      <c r="L67" s="161" t="s">
        <v>175</v>
      </c>
      <c r="M67" s="149"/>
      <c r="N67" s="143"/>
    </row>
    <row r="68" spans="1:14" ht="15" customHeight="1" x14ac:dyDescent="0.15">
      <c r="E68" s="165" t="s">
        <v>356</v>
      </c>
      <c r="F68" s="162" t="s">
        <v>335</v>
      </c>
      <c r="G68" s="161" t="s">
        <v>354</v>
      </c>
      <c r="H68" s="170">
        <v>0</v>
      </c>
      <c r="I68" s="170"/>
      <c r="J68" s="170">
        <v>0</v>
      </c>
      <c r="K68" s="170">
        <v>0</v>
      </c>
      <c r="L68" s="170">
        <v>0</v>
      </c>
      <c r="M68" s="149"/>
      <c r="N68" s="143"/>
    </row>
    <row r="69" spans="1:14" ht="15" customHeight="1" x14ac:dyDescent="0.15">
      <c r="E69" s="165" t="s">
        <v>355</v>
      </c>
      <c r="F69" s="162" t="s">
        <v>334</v>
      </c>
      <c r="G69" s="161" t="s">
        <v>354</v>
      </c>
      <c r="H69" s="170">
        <v>0</v>
      </c>
      <c r="I69" s="170"/>
      <c r="J69" s="170">
        <v>0</v>
      </c>
      <c r="K69" s="170">
        <v>0</v>
      </c>
      <c r="L69" s="170">
        <v>0</v>
      </c>
      <c r="M69" s="149"/>
      <c r="N69" s="143"/>
    </row>
    <row r="70" spans="1:14" ht="22.5" x14ac:dyDescent="0.15">
      <c r="E70" s="165" t="s">
        <v>353</v>
      </c>
      <c r="F70" s="166" t="s">
        <v>352</v>
      </c>
      <c r="G70" s="161" t="s">
        <v>349</v>
      </c>
      <c r="H70" s="161" t="s">
        <v>175</v>
      </c>
      <c r="I70" s="161" t="s">
        <v>175</v>
      </c>
      <c r="J70" s="161" t="s">
        <v>175</v>
      </c>
      <c r="K70" s="161" t="s">
        <v>175</v>
      </c>
      <c r="L70" s="161" t="s">
        <v>175</v>
      </c>
      <c r="M70" s="149"/>
      <c r="N70" s="143"/>
    </row>
    <row r="71" spans="1:14" ht="15" customHeight="1" x14ac:dyDescent="0.15">
      <c r="E71" s="165" t="s">
        <v>351</v>
      </c>
      <c r="F71" s="162" t="s">
        <v>335</v>
      </c>
      <c r="G71" s="161" t="s">
        <v>349</v>
      </c>
      <c r="H71" s="170">
        <v>0.83</v>
      </c>
      <c r="I71" s="170"/>
      <c r="J71" s="170">
        <v>0.83</v>
      </c>
      <c r="K71" s="170">
        <v>0.83</v>
      </c>
      <c r="L71" s="170">
        <v>0.83</v>
      </c>
      <c r="M71" s="149"/>
      <c r="N71" s="143"/>
    </row>
    <row r="72" spans="1:14" ht="15" customHeight="1" x14ac:dyDescent="0.15">
      <c r="E72" s="165" t="s">
        <v>350</v>
      </c>
      <c r="F72" s="162" t="s">
        <v>334</v>
      </c>
      <c r="G72" s="161" t="s">
        <v>349</v>
      </c>
      <c r="H72" s="170">
        <v>0.32529999999999998</v>
      </c>
      <c r="I72" s="170"/>
      <c r="J72" s="170">
        <v>0.32529999999999998</v>
      </c>
      <c r="K72" s="170">
        <v>0.32529999999999998</v>
      </c>
      <c r="L72" s="170">
        <v>0.32529999999999998</v>
      </c>
      <c r="M72" s="149"/>
      <c r="N72" s="143"/>
    </row>
    <row r="73" spans="1:14" ht="22.5" x14ac:dyDescent="0.15">
      <c r="E73" s="165" t="s">
        <v>348</v>
      </c>
      <c r="F73" s="166" t="s">
        <v>347</v>
      </c>
      <c r="G73" s="161" t="s">
        <v>344</v>
      </c>
      <c r="H73" s="161" t="s">
        <v>175</v>
      </c>
      <c r="I73" s="161" t="s">
        <v>175</v>
      </c>
      <c r="J73" s="161" t="s">
        <v>175</v>
      </c>
      <c r="K73" s="161" t="s">
        <v>175</v>
      </c>
      <c r="L73" s="161" t="s">
        <v>175</v>
      </c>
      <c r="M73" s="149"/>
      <c r="N73" s="143"/>
    </row>
    <row r="74" spans="1:14" ht="15" customHeight="1" x14ac:dyDescent="0.15">
      <c r="E74" s="165" t="s">
        <v>346</v>
      </c>
      <c r="F74" s="162" t="s">
        <v>335</v>
      </c>
      <c r="G74" s="161" t="s">
        <v>344</v>
      </c>
      <c r="H74" s="170">
        <v>8.65</v>
      </c>
      <c r="I74" s="170"/>
      <c r="J74" s="170">
        <v>8.65</v>
      </c>
      <c r="K74" s="170">
        <v>8.65</v>
      </c>
      <c r="L74" s="170">
        <v>8.65</v>
      </c>
      <c r="M74" s="149"/>
      <c r="N74" s="143"/>
    </row>
    <row r="75" spans="1:14" ht="15" customHeight="1" x14ac:dyDescent="0.15">
      <c r="E75" s="165" t="s">
        <v>345</v>
      </c>
      <c r="F75" s="162" t="s">
        <v>334</v>
      </c>
      <c r="G75" s="161" t="s">
        <v>344</v>
      </c>
      <c r="H75" s="170">
        <v>1.2999999999999999E-3</v>
      </c>
      <c r="I75" s="170"/>
      <c r="J75" s="170">
        <v>1.2999999999999999E-3</v>
      </c>
      <c r="K75" s="170">
        <v>1.2999999999999999E-3</v>
      </c>
      <c r="L75" s="170">
        <v>1.2999999999999999E-3</v>
      </c>
      <c r="M75" s="149"/>
      <c r="N75" s="143"/>
    </row>
    <row r="76" spans="1:14" ht="15" customHeight="1" x14ac:dyDescent="0.15">
      <c r="E76" s="165" t="s">
        <v>339</v>
      </c>
      <c r="F76" s="166" t="s">
        <v>343</v>
      </c>
      <c r="G76" s="161" t="s">
        <v>340</v>
      </c>
      <c r="H76" s="161" t="s">
        <v>175</v>
      </c>
      <c r="I76" s="161" t="s">
        <v>175</v>
      </c>
      <c r="J76" s="161" t="s">
        <v>175</v>
      </c>
      <c r="K76" s="161" t="s">
        <v>175</v>
      </c>
      <c r="L76" s="161" t="s">
        <v>175</v>
      </c>
      <c r="M76" s="149"/>
      <c r="N76" s="143"/>
    </row>
    <row r="77" spans="1:14" x14ac:dyDescent="0.15">
      <c r="E77" s="165" t="s">
        <v>342</v>
      </c>
      <c r="F77" s="162" t="s">
        <v>335</v>
      </c>
      <c r="G77" s="161" t="s">
        <v>340</v>
      </c>
      <c r="H77" s="170">
        <v>0</v>
      </c>
      <c r="I77" s="170"/>
      <c r="J77" s="170">
        <v>0</v>
      </c>
      <c r="K77" s="170">
        <v>0</v>
      </c>
      <c r="L77" s="170">
        <v>0</v>
      </c>
      <c r="M77" s="149"/>
      <c r="N77" s="143"/>
    </row>
    <row r="78" spans="1:14" x14ac:dyDescent="0.15">
      <c r="E78" s="165" t="s">
        <v>341</v>
      </c>
      <c r="F78" s="162" t="s">
        <v>334</v>
      </c>
      <c r="G78" s="161" t="s">
        <v>340</v>
      </c>
      <c r="H78" s="170">
        <v>0</v>
      </c>
      <c r="I78" s="170"/>
      <c r="J78" s="170">
        <v>0</v>
      </c>
      <c r="K78" s="170">
        <v>0</v>
      </c>
      <c r="L78" s="170">
        <v>0</v>
      </c>
      <c r="M78" s="149"/>
      <c r="N78" s="143"/>
    </row>
    <row r="79" spans="1:14" ht="15" hidden="1" customHeight="1" x14ac:dyDescent="0.15">
      <c r="A79" s="159" t="s">
        <v>339</v>
      </c>
      <c r="E79" s="165" t="str">
        <f>A79</f>
        <v>9.10</v>
      </c>
      <c r="F79" s="173"/>
      <c r="G79" s="172"/>
      <c r="H79" s="161" t="s">
        <v>175</v>
      </c>
      <c r="I79" s="161" t="s">
        <v>175</v>
      </c>
      <c r="J79" s="161" t="s">
        <v>175</v>
      </c>
      <c r="K79" s="161" t="s">
        <v>175</v>
      </c>
      <c r="L79" s="161" t="s">
        <v>175</v>
      </c>
      <c r="M79" s="149"/>
      <c r="N79" s="143"/>
    </row>
    <row r="80" spans="1:14" ht="15" hidden="1" customHeight="1" x14ac:dyDescent="0.15">
      <c r="A80" s="159"/>
      <c r="E80" s="163" t="str">
        <f>A79&amp;".1"</f>
        <v>9.10.1</v>
      </c>
      <c r="F80" s="162" t="s">
        <v>335</v>
      </c>
      <c r="G80" s="171" t="str">
        <f>IF(G79="","x",G79)</f>
        <v>x</v>
      </c>
      <c r="H80" s="170"/>
      <c r="I80" s="170"/>
      <c r="J80" s="170"/>
      <c r="K80" s="170"/>
      <c r="L80" s="170"/>
      <c r="M80" s="149"/>
      <c r="N80" s="143"/>
    </row>
    <row r="81" spans="1:14" ht="15" hidden="1" customHeight="1" x14ac:dyDescent="0.15">
      <c r="A81" s="159"/>
      <c r="E81" s="158" t="str">
        <f>A79&amp;".2"</f>
        <v>9.10.2</v>
      </c>
      <c r="F81" s="157" t="s">
        <v>334</v>
      </c>
      <c r="G81" s="169" t="str">
        <f>IF(G79="","x",G79)</f>
        <v>x</v>
      </c>
      <c r="H81" s="168"/>
      <c r="I81" s="168"/>
      <c r="J81" s="168"/>
      <c r="K81" s="168"/>
      <c r="L81" s="168"/>
      <c r="M81" s="149"/>
      <c r="N81" s="143"/>
    </row>
    <row r="82" spans="1:14" ht="78.75" x14ac:dyDescent="0.15">
      <c r="A82" s="159" t="s">
        <v>338</v>
      </c>
      <c r="D82" s="50" t="s">
        <v>54</v>
      </c>
      <c r="E82" s="165" t="str">
        <f>A82</f>
        <v>9.11</v>
      </c>
      <c r="F82" s="173" t="s">
        <v>337</v>
      </c>
      <c r="G82" s="172" t="s">
        <v>336</v>
      </c>
      <c r="H82" s="161" t="s">
        <v>175</v>
      </c>
      <c r="I82" s="161" t="s">
        <v>175</v>
      </c>
      <c r="J82" s="161" t="s">
        <v>175</v>
      </c>
      <c r="K82" s="161" t="s">
        <v>175</v>
      </c>
      <c r="L82" s="161" t="s">
        <v>175</v>
      </c>
      <c r="M82" s="149"/>
      <c r="N82" s="143"/>
    </row>
    <row r="83" spans="1:14" ht="15" customHeight="1" x14ac:dyDescent="0.15">
      <c r="A83" s="159"/>
      <c r="E83" s="163" t="str">
        <f>A82&amp;".1"</f>
        <v>9.11.1</v>
      </c>
      <c r="F83" s="162" t="s">
        <v>335</v>
      </c>
      <c r="G83" s="171" t="str">
        <f>IF(G82="","x",G82)</f>
        <v>%</v>
      </c>
      <c r="H83" s="170">
        <v>9</v>
      </c>
      <c r="I83" s="170"/>
      <c r="J83" s="170">
        <v>9</v>
      </c>
      <c r="K83" s="170">
        <v>9</v>
      </c>
      <c r="L83" s="170">
        <v>9</v>
      </c>
      <c r="M83" s="149"/>
      <c r="N83" s="143"/>
    </row>
    <row r="84" spans="1:14" ht="15" customHeight="1" x14ac:dyDescent="0.15">
      <c r="A84" s="159"/>
      <c r="E84" s="158" t="str">
        <f>A82&amp;".2"</f>
        <v>9.11.2</v>
      </c>
      <c r="F84" s="157" t="s">
        <v>334</v>
      </c>
      <c r="G84" s="169" t="str">
        <f>IF(G82="","x",G82)</f>
        <v>%</v>
      </c>
      <c r="H84" s="168">
        <v>1.17</v>
      </c>
      <c r="I84" s="168"/>
      <c r="J84" s="168">
        <v>1.17</v>
      </c>
      <c r="K84" s="168">
        <v>1.17</v>
      </c>
      <c r="L84" s="168">
        <v>1.17</v>
      </c>
      <c r="M84" s="149"/>
      <c r="N84" s="143"/>
    </row>
    <row r="85" spans="1:14" ht="15" customHeight="1" x14ac:dyDescent="0.15">
      <c r="E85" s="152"/>
      <c r="F85" s="150" t="s">
        <v>333</v>
      </c>
      <c r="G85" s="150"/>
      <c r="H85" s="151"/>
      <c r="I85" s="150"/>
      <c r="J85" s="150"/>
      <c r="K85" s="150"/>
      <c r="L85" s="150"/>
      <c r="M85" s="149"/>
      <c r="N85" s="143"/>
    </row>
    <row r="86" spans="1:14" ht="22.5" x14ac:dyDescent="0.15">
      <c r="E86" s="165" t="s">
        <v>187</v>
      </c>
      <c r="F86" s="167" t="s">
        <v>332</v>
      </c>
      <c r="G86" s="161" t="s">
        <v>195</v>
      </c>
      <c r="H86" s="161" t="s">
        <v>175</v>
      </c>
      <c r="I86" s="161" t="s">
        <v>175</v>
      </c>
      <c r="J86" s="161" t="s">
        <v>175</v>
      </c>
      <c r="K86" s="161" t="s">
        <v>175</v>
      </c>
      <c r="L86" s="161" t="s">
        <v>175</v>
      </c>
      <c r="M86" s="149"/>
      <c r="N86" s="143"/>
    </row>
    <row r="87" spans="1:14" ht="22.5" x14ac:dyDescent="0.15">
      <c r="A87" s="159" t="s">
        <v>330</v>
      </c>
      <c r="E87" s="165" t="str">
        <f>A87</f>
        <v>10.0</v>
      </c>
      <c r="F87" s="166" t="s">
        <v>331</v>
      </c>
      <c r="G87" s="161" t="s">
        <v>195</v>
      </c>
      <c r="H87" s="160">
        <f>SUM(I87:M87)</f>
        <v>0</v>
      </c>
      <c r="I87" s="160">
        <f>SUM(I88:I91)</f>
        <v>0</v>
      </c>
      <c r="J87" s="160">
        <f>SUM(J88:J91)</f>
        <v>0</v>
      </c>
      <c r="K87" s="160">
        <f>SUM(K88:K91)</f>
        <v>0</v>
      </c>
      <c r="L87" s="160">
        <f>SUM(L88:L91)</f>
        <v>0</v>
      </c>
      <c r="M87" s="149"/>
      <c r="N87" s="143"/>
    </row>
    <row r="88" spans="1:14" ht="15" customHeight="1" x14ac:dyDescent="0.15">
      <c r="A88" s="159"/>
      <c r="E88" s="163" t="str">
        <f>A87&amp;".1"</f>
        <v>10.0.1</v>
      </c>
      <c r="F88" s="162" t="s">
        <v>323</v>
      </c>
      <c r="G88" s="161" t="s">
        <v>195</v>
      </c>
      <c r="H88" s="160">
        <f>SUM(I88:M88)</f>
        <v>0</v>
      </c>
      <c r="I88" s="160">
        <f>SUMIF($F$92:$F$112,$F88,I$92:I$112)</f>
        <v>0</v>
      </c>
      <c r="J88" s="160">
        <f>SUMIF($F$92:$F$112,$F88,J$92:J$112)</f>
        <v>0</v>
      </c>
      <c r="K88" s="160">
        <f>SUMIF($F$92:$F$112,$F88,K$92:K$112)</f>
        <v>0</v>
      </c>
      <c r="L88" s="160">
        <f>SUMIF($F$92:$F$112,$F88,L$92:L$112)</f>
        <v>0</v>
      </c>
      <c r="M88" s="149"/>
      <c r="N88" s="143"/>
    </row>
    <row r="89" spans="1:14" ht="15" customHeight="1" x14ac:dyDescent="0.15">
      <c r="A89" s="159"/>
      <c r="E89" s="163" t="str">
        <f>A87&amp;".2"</f>
        <v>10.0.2</v>
      </c>
      <c r="F89" s="162" t="s">
        <v>322</v>
      </c>
      <c r="G89" s="161" t="s">
        <v>195</v>
      </c>
      <c r="H89" s="160">
        <f>SUM(I89:M89)</f>
        <v>0</v>
      </c>
      <c r="I89" s="160">
        <f>SUMIF($F$92:$F$112,$F89,I$92:I$112)</f>
        <v>0</v>
      </c>
      <c r="J89" s="160">
        <f>SUMIF($F$92:$F$112,$F89,J$92:J$112)</f>
        <v>0</v>
      </c>
      <c r="K89" s="160">
        <f>SUMIF($F$92:$F$112,$F89,K$92:K$112)</f>
        <v>0</v>
      </c>
      <c r="L89" s="160">
        <f>SUMIF($F$92:$F$112,$F89,L$92:L$112)</f>
        <v>0</v>
      </c>
      <c r="M89" s="149"/>
      <c r="N89" s="143"/>
    </row>
    <row r="90" spans="1:14" ht="15" customHeight="1" x14ac:dyDescent="0.15">
      <c r="A90" s="159"/>
      <c r="E90" s="163" t="str">
        <f>A87&amp;".3"</f>
        <v>10.0.3</v>
      </c>
      <c r="F90" s="162" t="s">
        <v>321</v>
      </c>
      <c r="G90" s="161" t="s">
        <v>195</v>
      </c>
      <c r="H90" s="160">
        <f>SUM(I90:M90)</f>
        <v>0</v>
      </c>
      <c r="I90" s="160">
        <f>SUMIF($F$92:$F$112,$F90,I$92:I$112)</f>
        <v>0</v>
      </c>
      <c r="J90" s="160">
        <f>SUMIF($F$92:$F$112,$F90,J$92:J$112)</f>
        <v>0</v>
      </c>
      <c r="K90" s="160">
        <f>SUMIF($F$92:$F$112,$F90,K$92:K$112)</f>
        <v>0</v>
      </c>
      <c r="L90" s="160">
        <f>SUMIF($F$92:$F$112,$F90,L$92:L$112)</f>
        <v>0</v>
      </c>
      <c r="M90" s="149"/>
      <c r="N90" s="143"/>
    </row>
    <row r="91" spans="1:14" ht="15" customHeight="1" x14ac:dyDescent="0.15">
      <c r="A91" s="159"/>
      <c r="E91" s="163" t="str">
        <f>A87&amp;".4"</f>
        <v>10.0.4</v>
      </c>
      <c r="F91" s="162" t="s">
        <v>320</v>
      </c>
      <c r="G91" s="161" t="s">
        <v>195</v>
      </c>
      <c r="H91" s="160">
        <f>SUM(I91:M91)</f>
        <v>0</v>
      </c>
      <c r="I91" s="160">
        <f>SUMIF($F$92:$F$112,$F91,I$92:I$112)</f>
        <v>0</v>
      </c>
      <c r="J91" s="160">
        <f>SUMIF($F$92:$F$112,$F91,J$92:J$112)</f>
        <v>0</v>
      </c>
      <c r="K91" s="160">
        <f>SUMIF($F$92:$F$112,$F91,K$92:K$112)</f>
        <v>0</v>
      </c>
      <c r="L91" s="160">
        <f>SUMIF($F$92:$F$112,$F91,L$92:L$112)</f>
        <v>0</v>
      </c>
      <c r="M91" s="149"/>
      <c r="N91" s="143"/>
    </row>
    <row r="92" spans="1:14" ht="15" hidden="1" customHeight="1" x14ac:dyDescent="0.15">
      <c r="A92" s="159" t="s">
        <v>330</v>
      </c>
      <c r="E92" s="165" t="str">
        <f>A92</f>
        <v>10.0</v>
      </c>
      <c r="F92" s="164"/>
      <c r="G92" s="161" t="s">
        <v>195</v>
      </c>
      <c r="H92" s="160">
        <f>SUM(H93:H96)</f>
        <v>0</v>
      </c>
      <c r="I92" s="160">
        <f>SUM(I93:I96)</f>
        <v>0</v>
      </c>
      <c r="J92" s="160">
        <f>SUM(J93:J96)</f>
        <v>0</v>
      </c>
      <c r="K92" s="160">
        <f>SUM(K93:K96)</f>
        <v>0</v>
      </c>
      <c r="L92" s="160">
        <f>SUM(L93:L96)</f>
        <v>0</v>
      </c>
      <c r="M92" s="149"/>
      <c r="N92" s="143"/>
    </row>
    <row r="93" spans="1:14" ht="15" hidden="1" customHeight="1" x14ac:dyDescent="0.15">
      <c r="A93" s="159"/>
      <c r="E93" s="163" t="str">
        <f>A92&amp;".1"</f>
        <v>10.0.1</v>
      </c>
      <c r="F93" s="162" t="s">
        <v>323</v>
      </c>
      <c r="G93" s="161" t="s">
        <v>195</v>
      </c>
      <c r="H93" s="160">
        <f>SUM(I93:M93)</f>
        <v>0</v>
      </c>
      <c r="I93" s="153"/>
      <c r="J93" s="153"/>
      <c r="K93" s="153"/>
      <c r="L93" s="153"/>
      <c r="M93" s="149"/>
      <c r="N93" s="143"/>
    </row>
    <row r="94" spans="1:14" ht="15" hidden="1" customHeight="1" x14ac:dyDescent="0.15">
      <c r="A94" s="159"/>
      <c r="E94" s="163" t="str">
        <f>A92&amp;".2"</f>
        <v>10.0.2</v>
      </c>
      <c r="F94" s="162" t="s">
        <v>322</v>
      </c>
      <c r="G94" s="161" t="s">
        <v>195</v>
      </c>
      <c r="H94" s="160">
        <f>SUM(I94:M94)</f>
        <v>0</v>
      </c>
      <c r="I94" s="153"/>
      <c r="J94" s="153"/>
      <c r="K94" s="153"/>
      <c r="L94" s="153"/>
      <c r="M94" s="149"/>
      <c r="N94" s="143"/>
    </row>
    <row r="95" spans="1:14" ht="15" hidden="1" customHeight="1" x14ac:dyDescent="0.15">
      <c r="A95" s="159"/>
      <c r="E95" s="163" t="str">
        <f>A92&amp;".3"</f>
        <v>10.0.3</v>
      </c>
      <c r="F95" s="162" t="s">
        <v>321</v>
      </c>
      <c r="G95" s="161" t="s">
        <v>195</v>
      </c>
      <c r="H95" s="160">
        <f>SUM(I95:M95)</f>
        <v>0</v>
      </c>
      <c r="I95" s="153"/>
      <c r="J95" s="153"/>
      <c r="K95" s="153"/>
      <c r="L95" s="153"/>
      <c r="M95" s="149"/>
      <c r="N95" s="143"/>
    </row>
    <row r="96" spans="1:14" ht="15" hidden="1" customHeight="1" x14ac:dyDescent="0.15">
      <c r="A96" s="159"/>
      <c r="E96" s="158" t="str">
        <f>A92&amp;".4"</f>
        <v>10.0.4</v>
      </c>
      <c r="F96" s="157" t="s">
        <v>320</v>
      </c>
      <c r="G96" s="156" t="s">
        <v>195</v>
      </c>
      <c r="H96" s="155">
        <f>SUM(I96:M96)</f>
        <v>0</v>
      </c>
      <c r="I96" s="154"/>
      <c r="J96" s="154"/>
      <c r="K96" s="154"/>
      <c r="L96" s="154"/>
      <c r="M96" s="149"/>
      <c r="N96" s="143"/>
    </row>
    <row r="97" spans="1:14" ht="15" customHeight="1" x14ac:dyDescent="0.15">
      <c r="A97" s="159" t="s">
        <v>329</v>
      </c>
      <c r="D97" s="50"/>
      <c r="E97" s="165" t="str">
        <f>A97</f>
        <v>10.1</v>
      </c>
      <c r="F97" s="164" t="s">
        <v>328</v>
      </c>
      <c r="G97" s="161" t="s">
        <v>195</v>
      </c>
      <c r="H97" s="160">
        <f>SUM(H98:H101)</f>
        <v>0</v>
      </c>
      <c r="I97" s="160">
        <f>SUM(I98:I101)</f>
        <v>0</v>
      </c>
      <c r="J97" s="160">
        <f>SUM(J98:J101)</f>
        <v>0</v>
      </c>
      <c r="K97" s="160">
        <f>SUM(K98:K101)</f>
        <v>0</v>
      </c>
      <c r="L97" s="160">
        <f>SUM(L98:L101)</f>
        <v>0</v>
      </c>
      <c r="M97" s="149"/>
      <c r="N97" s="143"/>
    </row>
    <row r="98" spans="1:14" x14ac:dyDescent="0.15">
      <c r="A98" s="159"/>
      <c r="E98" s="163" t="str">
        <f>A97&amp;".1"</f>
        <v>10.1.1</v>
      </c>
      <c r="F98" s="162" t="s">
        <v>323</v>
      </c>
      <c r="G98" s="161" t="s">
        <v>195</v>
      </c>
      <c r="H98" s="160">
        <f>SUM(I98:M98)</f>
        <v>0</v>
      </c>
      <c r="I98" s="153"/>
      <c r="J98" s="153">
        <v>0</v>
      </c>
      <c r="K98" s="153">
        <v>0</v>
      </c>
      <c r="L98" s="153">
        <v>0</v>
      </c>
      <c r="M98" s="149"/>
      <c r="N98" s="143"/>
    </row>
    <row r="99" spans="1:14" x14ac:dyDescent="0.15">
      <c r="A99" s="159"/>
      <c r="E99" s="163" t="str">
        <f>A97&amp;".2"</f>
        <v>10.1.2</v>
      </c>
      <c r="F99" s="162" t="s">
        <v>322</v>
      </c>
      <c r="G99" s="161" t="s">
        <v>195</v>
      </c>
      <c r="H99" s="160">
        <f>SUM(I99:M99)</f>
        <v>0</v>
      </c>
      <c r="I99" s="153"/>
      <c r="J99" s="153">
        <v>0</v>
      </c>
      <c r="K99" s="153">
        <v>0</v>
      </c>
      <c r="L99" s="153">
        <v>0</v>
      </c>
      <c r="M99" s="149"/>
      <c r="N99" s="143"/>
    </row>
    <row r="100" spans="1:14" x14ac:dyDescent="0.15">
      <c r="A100" s="159"/>
      <c r="E100" s="163" t="str">
        <f>A97&amp;".3"</f>
        <v>10.1.3</v>
      </c>
      <c r="F100" s="162" t="s">
        <v>321</v>
      </c>
      <c r="G100" s="161" t="s">
        <v>195</v>
      </c>
      <c r="H100" s="160">
        <f>SUM(I100:M100)</f>
        <v>0</v>
      </c>
      <c r="I100" s="153"/>
      <c r="J100" s="153">
        <v>0</v>
      </c>
      <c r="K100" s="153">
        <v>0</v>
      </c>
      <c r="L100" s="153">
        <v>0</v>
      </c>
      <c r="M100" s="149"/>
      <c r="N100" s="143"/>
    </row>
    <row r="101" spans="1:14" x14ac:dyDescent="0.15">
      <c r="A101" s="159"/>
      <c r="E101" s="158" t="str">
        <f>A97&amp;".4"</f>
        <v>10.1.4</v>
      </c>
      <c r="F101" s="157" t="s">
        <v>320</v>
      </c>
      <c r="G101" s="156" t="s">
        <v>195</v>
      </c>
      <c r="H101" s="155">
        <f>SUM(I101:M101)</f>
        <v>0</v>
      </c>
      <c r="I101" s="154"/>
      <c r="J101" s="153">
        <v>0</v>
      </c>
      <c r="K101" s="153">
        <v>0</v>
      </c>
      <c r="L101" s="153">
        <v>0</v>
      </c>
      <c r="M101" s="149"/>
      <c r="N101" s="143"/>
    </row>
    <row r="102" spans="1:14" ht="15" customHeight="1" x14ac:dyDescent="0.15">
      <c r="A102" s="159" t="s">
        <v>327</v>
      </c>
      <c r="D102" s="50" t="s">
        <v>54</v>
      </c>
      <c r="E102" s="165" t="str">
        <f>A102</f>
        <v>10.2</v>
      </c>
      <c r="F102" s="164" t="s">
        <v>326</v>
      </c>
      <c r="G102" s="161" t="s">
        <v>195</v>
      </c>
      <c r="H102" s="160">
        <f>SUM(H103:H106)</f>
        <v>0</v>
      </c>
      <c r="I102" s="160">
        <f>SUM(I103:I106)</f>
        <v>0</v>
      </c>
      <c r="J102" s="160">
        <f>SUM(J103:J106)</f>
        <v>0</v>
      </c>
      <c r="K102" s="160">
        <f>SUM(K103:K106)</f>
        <v>0</v>
      </c>
      <c r="L102" s="160">
        <f>SUM(L103:L106)</f>
        <v>0</v>
      </c>
      <c r="M102" s="149"/>
      <c r="N102" s="143"/>
    </row>
    <row r="103" spans="1:14" x14ac:dyDescent="0.15">
      <c r="A103" s="159"/>
      <c r="E103" s="163" t="str">
        <f>A102&amp;".1"</f>
        <v>10.2.1</v>
      </c>
      <c r="F103" s="162" t="s">
        <v>323</v>
      </c>
      <c r="G103" s="161" t="s">
        <v>195</v>
      </c>
      <c r="H103" s="160">
        <f>SUM(I103:M103)</f>
        <v>0</v>
      </c>
      <c r="I103" s="153"/>
      <c r="J103" s="153">
        <v>0</v>
      </c>
      <c r="K103" s="153">
        <v>0</v>
      </c>
      <c r="L103" s="153">
        <v>0</v>
      </c>
      <c r="M103" s="149"/>
      <c r="N103" s="143"/>
    </row>
    <row r="104" spans="1:14" x14ac:dyDescent="0.15">
      <c r="A104" s="159"/>
      <c r="E104" s="163" t="str">
        <f>A102&amp;".2"</f>
        <v>10.2.2</v>
      </c>
      <c r="F104" s="162" t="s">
        <v>322</v>
      </c>
      <c r="G104" s="161" t="s">
        <v>195</v>
      </c>
      <c r="H104" s="160">
        <f>SUM(I104:M104)</f>
        <v>0</v>
      </c>
      <c r="I104" s="153"/>
      <c r="J104" s="153">
        <v>0</v>
      </c>
      <c r="K104" s="153">
        <v>0</v>
      </c>
      <c r="L104" s="153">
        <v>0</v>
      </c>
      <c r="M104" s="149"/>
      <c r="N104" s="143"/>
    </row>
    <row r="105" spans="1:14" x14ac:dyDescent="0.15">
      <c r="A105" s="159"/>
      <c r="E105" s="163" t="str">
        <f>A102&amp;".3"</f>
        <v>10.2.3</v>
      </c>
      <c r="F105" s="162" t="s">
        <v>321</v>
      </c>
      <c r="G105" s="161" t="s">
        <v>195</v>
      </c>
      <c r="H105" s="160">
        <f>SUM(I105:M105)</f>
        <v>0</v>
      </c>
      <c r="I105" s="153"/>
      <c r="J105" s="153">
        <v>0</v>
      </c>
      <c r="K105" s="153">
        <v>0</v>
      </c>
      <c r="L105" s="153">
        <v>0</v>
      </c>
      <c r="M105" s="149"/>
      <c r="N105" s="143"/>
    </row>
    <row r="106" spans="1:14" x14ac:dyDescent="0.15">
      <c r="A106" s="159"/>
      <c r="E106" s="158" t="str">
        <f>A102&amp;".4"</f>
        <v>10.2.4</v>
      </c>
      <c r="F106" s="157" t="s">
        <v>320</v>
      </c>
      <c r="G106" s="156" t="s">
        <v>195</v>
      </c>
      <c r="H106" s="155">
        <f>SUM(I106:M106)</f>
        <v>0</v>
      </c>
      <c r="I106" s="154"/>
      <c r="J106" s="153">
        <v>0</v>
      </c>
      <c r="K106" s="153">
        <v>0</v>
      </c>
      <c r="L106" s="153">
        <v>0</v>
      </c>
      <c r="M106" s="149"/>
      <c r="N106" s="143"/>
    </row>
    <row r="107" spans="1:14" ht="15" customHeight="1" x14ac:dyDescent="0.15">
      <c r="A107" s="159" t="s">
        <v>325</v>
      </c>
      <c r="D107" s="50" t="s">
        <v>54</v>
      </c>
      <c r="E107" s="165" t="str">
        <f>A107</f>
        <v>10.3</v>
      </c>
      <c r="F107" s="164" t="s">
        <v>324</v>
      </c>
      <c r="G107" s="161" t="s">
        <v>195</v>
      </c>
      <c r="H107" s="160">
        <f>SUM(H108:H111)</f>
        <v>0</v>
      </c>
      <c r="I107" s="160">
        <f>SUM(I108:I111)</f>
        <v>0</v>
      </c>
      <c r="J107" s="160">
        <f>SUM(J108:J111)</f>
        <v>0</v>
      </c>
      <c r="K107" s="160">
        <f>SUM(K108:K111)</f>
        <v>0</v>
      </c>
      <c r="L107" s="160">
        <f>SUM(L108:L111)</f>
        <v>0</v>
      </c>
      <c r="M107" s="149"/>
      <c r="N107" s="143"/>
    </row>
    <row r="108" spans="1:14" x14ac:dyDescent="0.15">
      <c r="A108" s="159"/>
      <c r="E108" s="163" t="str">
        <f>A107&amp;".1"</f>
        <v>10.3.1</v>
      </c>
      <c r="F108" s="162" t="s">
        <v>323</v>
      </c>
      <c r="G108" s="161" t="s">
        <v>195</v>
      </c>
      <c r="H108" s="160">
        <f>SUM(I108:M108)</f>
        <v>0</v>
      </c>
      <c r="I108" s="153"/>
      <c r="J108" s="153">
        <v>0</v>
      </c>
      <c r="K108" s="153">
        <v>0</v>
      </c>
      <c r="L108" s="153">
        <v>0</v>
      </c>
      <c r="M108" s="149"/>
      <c r="N108" s="143"/>
    </row>
    <row r="109" spans="1:14" x14ac:dyDescent="0.15">
      <c r="A109" s="159"/>
      <c r="E109" s="163" t="str">
        <f>A107&amp;".2"</f>
        <v>10.3.2</v>
      </c>
      <c r="F109" s="162" t="s">
        <v>322</v>
      </c>
      <c r="G109" s="161" t="s">
        <v>195</v>
      </c>
      <c r="H109" s="160">
        <f>SUM(I109:M109)</f>
        <v>0</v>
      </c>
      <c r="I109" s="153"/>
      <c r="J109" s="153">
        <v>0</v>
      </c>
      <c r="K109" s="153">
        <v>0</v>
      </c>
      <c r="L109" s="153">
        <v>0</v>
      </c>
      <c r="M109" s="149"/>
      <c r="N109" s="143"/>
    </row>
    <row r="110" spans="1:14" x14ac:dyDescent="0.15">
      <c r="A110" s="159"/>
      <c r="E110" s="163" t="str">
        <f>A107&amp;".3"</f>
        <v>10.3.3</v>
      </c>
      <c r="F110" s="162" t="s">
        <v>321</v>
      </c>
      <c r="G110" s="161" t="s">
        <v>195</v>
      </c>
      <c r="H110" s="160">
        <f>SUM(I110:M110)</f>
        <v>0</v>
      </c>
      <c r="I110" s="153"/>
      <c r="J110" s="153">
        <v>0</v>
      </c>
      <c r="K110" s="153">
        <v>0</v>
      </c>
      <c r="L110" s="153">
        <v>0</v>
      </c>
      <c r="M110" s="149"/>
      <c r="N110" s="143"/>
    </row>
    <row r="111" spans="1:14" x14ac:dyDescent="0.15">
      <c r="A111" s="159"/>
      <c r="E111" s="158" t="str">
        <f>A107&amp;".4"</f>
        <v>10.3.4</v>
      </c>
      <c r="F111" s="157" t="s">
        <v>320</v>
      </c>
      <c r="G111" s="156" t="s">
        <v>195</v>
      </c>
      <c r="H111" s="155">
        <f>SUM(I111:M111)</f>
        <v>0</v>
      </c>
      <c r="I111" s="154"/>
      <c r="J111" s="153">
        <v>0</v>
      </c>
      <c r="K111" s="153">
        <v>0</v>
      </c>
      <c r="L111" s="153">
        <v>0</v>
      </c>
      <c r="M111" s="149"/>
      <c r="N111" s="143"/>
    </row>
    <row r="112" spans="1:14" ht="15" customHeight="1" x14ac:dyDescent="0.15">
      <c r="E112" s="152"/>
      <c r="F112" s="150" t="s">
        <v>319</v>
      </c>
      <c r="G112" s="150"/>
      <c r="H112" s="151"/>
      <c r="I112" s="150"/>
      <c r="J112" s="150"/>
      <c r="K112" s="150"/>
      <c r="L112" s="150"/>
      <c r="M112" s="149"/>
      <c r="N112" s="143"/>
    </row>
    <row r="113" spans="5:14" ht="3" customHeight="1" x14ac:dyDescent="0.15">
      <c r="E113" s="93"/>
      <c r="F113" s="93"/>
      <c r="G113" s="93"/>
      <c r="H113" s="93"/>
      <c r="I113" s="148"/>
      <c r="J113" s="148"/>
      <c r="K113" s="148"/>
      <c r="L113" s="148"/>
    </row>
    <row r="114" spans="5:14" x14ac:dyDescent="0.15">
      <c r="E114" s="147" t="s">
        <v>173</v>
      </c>
      <c r="F114" s="146" t="s">
        <v>172</v>
      </c>
      <c r="G114" s="146"/>
      <c r="H114" s="145"/>
      <c r="I114" s="143"/>
      <c r="J114" s="143"/>
      <c r="K114" s="143"/>
      <c r="L114" s="143"/>
      <c r="M114" s="144"/>
      <c r="N114" s="143"/>
    </row>
  </sheetData>
  <sheetProtection password="FA9C" sheet="1" objects="1" scenarios="1" formatColumns="0" formatRows="0"/>
  <mergeCells count="15">
    <mergeCell ref="A107:A111"/>
    <mergeCell ref="A37:A41"/>
    <mergeCell ref="A42:A46"/>
    <mergeCell ref="A27:A31"/>
    <mergeCell ref="A32:A36"/>
    <mergeCell ref="A97:A101"/>
    <mergeCell ref="A87:A91"/>
    <mergeCell ref="A92:A96"/>
    <mergeCell ref="A82:A84"/>
    <mergeCell ref="A19:A21"/>
    <mergeCell ref="A79:A81"/>
    <mergeCell ref="E5:H5"/>
    <mergeCell ref="E6:H6"/>
    <mergeCell ref="A22:A26"/>
    <mergeCell ref="A102:A106"/>
  </mergeCells>
  <dataValidations count="8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L17"/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 F27 F32 F37 F42">
      <formula1>2000</formula1>
      <formula2>2025</formula2>
    </dataValidation>
    <dataValidation type="whole" allowBlank="1" showErrorMessage="1" errorTitle="Ошибка" error="Допускается ввод только неотрицательных целых чисел!" sqref="H65:H66">
      <formula1>0</formula1>
      <formula2>9.99999999999999E+23</formula2>
    </dataValidation>
    <dataValidation type="decimal" allowBlank="1" showInputMessage="1" showErrorMessage="1" error="Введите значение от 0 до 100%" sqref="H59:L60 H62:L63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79:G79 H14:H15 H11:L11 F82:G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92 F20 F97 F23:F25 F28:F30 F33:F35 F38:F40 F43:F45 F102 F107">
      <formula1>source_of_funding</formula1>
    </dataValidation>
    <dataValidation type="decimal" allowBlank="1" showErrorMessage="1" errorTitle="Ошибка" error="Допускается ввод только неотрицательных чисел!" sqref="H68:L69 H71:L72 H74:L75 H56:L57 H53:L54 H50:L51 I65:L66 H20:L20 H93:L96 H43:L45 H77:L78 H108:L111 H23:L25 H28:L30 H33:L35 H38:L40 H98:L101 H103:L106 H80:L81 H83:L84">
      <formula1>0</formula1>
      <formula2>9.99999999999999E+23</formula2>
    </dataValidation>
  </dataValidations>
  <pageMargins left="0" right="0" top="0.74803149606299213" bottom="0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21"/>
  <sheetViews>
    <sheetView showGridLines="0" topLeftCell="C6" zoomScaleNormal="100" workbookViewId="0">
      <selection activeCell="F50" sqref="F50"/>
    </sheetView>
  </sheetViews>
  <sheetFormatPr defaultRowHeight="14.25" x14ac:dyDescent="0.15"/>
  <cols>
    <col min="1" max="2" width="9.140625" style="184" hidden="1" customWidth="1"/>
    <col min="3" max="3" width="3.7109375" style="185" customWidth="1"/>
    <col min="4" max="4" width="6.28515625" style="184" bestFit="1" customWidth="1"/>
    <col min="5" max="5" width="94.85546875" style="184" customWidth="1"/>
    <col min="6" max="6" width="3.7109375" style="184" customWidth="1"/>
    <col min="7" max="16384" width="9.140625" style="184"/>
  </cols>
  <sheetData>
    <row r="1" spans="3:5" hidden="1" x14ac:dyDescent="0.15"/>
    <row r="2" spans="3:5" hidden="1" x14ac:dyDescent="0.15"/>
    <row r="3" spans="3:5" hidden="1" x14ac:dyDescent="0.15"/>
    <row r="4" spans="3:5" hidden="1" x14ac:dyDescent="0.15"/>
    <row r="5" spans="3:5" hidden="1" x14ac:dyDescent="0.15"/>
    <row r="6" spans="3:5" ht="3" customHeight="1" x14ac:dyDescent="0.15">
      <c r="C6" s="188"/>
      <c r="D6" s="195"/>
      <c r="E6" s="195"/>
    </row>
    <row r="7" spans="3:5" x14ac:dyDescent="0.15">
      <c r="C7" s="188"/>
      <c r="D7" s="84" t="s">
        <v>176</v>
      </c>
      <c r="E7" s="84"/>
    </row>
    <row r="8" spans="3:5" ht="24" customHeight="1" x14ac:dyDescent="0.15">
      <c r="C8" s="188"/>
      <c r="D8" s="83" t="str">
        <f>IF(org=0,"Не определено",org)</f>
        <v>ГУП СК "Ставрополькрайводоканал"</v>
      </c>
      <c r="E8" s="83"/>
    </row>
    <row r="9" spans="3:5" ht="3" customHeight="1" x14ac:dyDescent="0.15">
      <c r="C9" s="188"/>
      <c r="D9" s="195"/>
      <c r="E9" s="195"/>
    </row>
    <row r="10" spans="3:5" ht="15.95" customHeight="1" thickBot="1" x14ac:dyDescent="0.2">
      <c r="C10" s="188"/>
      <c r="D10" s="70" t="s">
        <v>163</v>
      </c>
      <c r="E10" s="69" t="s">
        <v>426</v>
      </c>
    </row>
    <row r="11" spans="3:5" ht="12" customHeight="1" thickTop="1" x14ac:dyDescent="0.15">
      <c r="C11" s="188"/>
      <c r="D11" s="194" t="s">
        <v>160</v>
      </c>
      <c r="E11" s="194" t="s">
        <v>159</v>
      </c>
    </row>
    <row r="12" spans="3:5" ht="15" hidden="1" customHeight="1" x14ac:dyDescent="0.15">
      <c r="C12" s="188"/>
      <c r="D12" s="193">
        <v>0</v>
      </c>
      <c r="E12" s="192"/>
    </row>
    <row r="13" spans="3:5" ht="51.75" customHeight="1" x14ac:dyDescent="0.15">
      <c r="C13" s="191" t="s">
        <v>54</v>
      </c>
      <c r="D13" s="190">
        <v>1</v>
      </c>
      <c r="E13" s="189" t="s">
        <v>425</v>
      </c>
    </row>
    <row r="14" spans="3:5" ht="51.75" customHeight="1" x14ac:dyDescent="0.15">
      <c r="C14" s="191" t="s">
        <v>54</v>
      </c>
      <c r="D14" s="190">
        <v>2</v>
      </c>
      <c r="E14" s="189" t="s">
        <v>424</v>
      </c>
    </row>
    <row r="15" spans="3:5" ht="51.75" customHeight="1" x14ac:dyDescent="0.15">
      <c r="C15" s="191" t="s">
        <v>54</v>
      </c>
      <c r="D15" s="190">
        <v>3</v>
      </c>
      <c r="E15" s="189" t="s">
        <v>423</v>
      </c>
    </row>
    <row r="16" spans="3:5" ht="51.75" customHeight="1" x14ac:dyDescent="0.15">
      <c r="C16" s="191" t="s">
        <v>54</v>
      </c>
      <c r="D16" s="190">
        <v>4</v>
      </c>
      <c r="E16" s="189" t="s">
        <v>422</v>
      </c>
    </row>
    <row r="17" spans="3:5" ht="51.75" customHeight="1" x14ac:dyDescent="0.15">
      <c r="C17" s="191" t="s">
        <v>54</v>
      </c>
      <c r="D17" s="190">
        <v>5</v>
      </c>
      <c r="E17" s="189" t="s">
        <v>421</v>
      </c>
    </row>
    <row r="18" spans="3:5" ht="51.75" customHeight="1" x14ac:dyDescent="0.15">
      <c r="C18" s="191" t="s">
        <v>54</v>
      </c>
      <c r="D18" s="190">
        <v>6</v>
      </c>
      <c r="E18" s="189" t="s">
        <v>420</v>
      </c>
    </row>
    <row r="19" spans="3:5" ht="51.75" customHeight="1" x14ac:dyDescent="0.15">
      <c r="C19" s="191" t="s">
        <v>54</v>
      </c>
      <c r="D19" s="190">
        <v>7</v>
      </c>
      <c r="E19" s="189" t="s">
        <v>419</v>
      </c>
    </row>
    <row r="20" spans="3:5" ht="12" customHeight="1" x14ac:dyDescent="0.15">
      <c r="C20" s="188"/>
      <c r="D20" s="58"/>
      <c r="E20" s="187" t="s">
        <v>418</v>
      </c>
    </row>
    <row r="21" spans="3:5" x14ac:dyDescent="0.15">
      <c r="D21" s="186"/>
      <c r="E21" s="186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9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72</vt:i4>
      </vt:variant>
    </vt:vector>
  </HeadingPairs>
  <TitlesOfParts>
    <vt:vector size="78" baseType="lpstr">
      <vt:lpstr>Титульный</vt:lpstr>
      <vt:lpstr>Список МО</vt:lpstr>
      <vt:lpstr>Показатели (факт)</vt:lpstr>
      <vt:lpstr>Потр. характеристики</vt:lpstr>
      <vt:lpstr>Инвестиции</vt:lpstr>
      <vt:lpstr>Комментарии</vt:lpstr>
      <vt:lpstr>buhg_flag</vt:lpstr>
      <vt:lpstr>checkCell_List01</vt:lpstr>
      <vt:lpstr>checkCell_List01_1</vt:lpstr>
      <vt:lpstr>checkCell_List02</vt:lpstr>
      <vt:lpstr>checkCell_List05</vt:lpstr>
      <vt:lpstr>checkCell_List06</vt:lpstr>
      <vt:lpstr>dateBuhg</vt:lpstr>
      <vt:lpstr>et_List06_1</vt:lpstr>
      <vt:lpstr>et_List06_2</vt:lpstr>
      <vt:lpstr>et_List06_3</vt:lpstr>
      <vt:lpstr>et_List06_4</vt:lpstr>
      <vt:lpstr>fil</vt:lpstr>
      <vt:lpstr>fil_flag</vt:lpstr>
      <vt:lpstr>flag_internet</vt:lpstr>
      <vt:lpstr>flag_ipr</vt:lpstr>
      <vt:lpstr>flag_publication</vt:lpstr>
      <vt:lpstr>inn</vt:lpstr>
      <vt:lpstr>kpp</vt:lpstr>
      <vt:lpstr>List02_cons_ee</vt:lpstr>
      <vt:lpstr>List02_costs_OPS</vt:lpstr>
      <vt:lpstr>List02_costs_PH</vt:lpstr>
      <vt:lpstr>List02_flag_index_2</vt:lpstr>
      <vt:lpstr>List02_flag_index_2_2</vt:lpstr>
      <vt:lpstr>List02_p1</vt:lpstr>
      <vt:lpstr>List02_p1_minus_p3</vt:lpstr>
      <vt:lpstr>List02_p3</vt:lpstr>
      <vt:lpstr>List02_p4</vt:lpstr>
      <vt:lpstr>List02_revenue_from_activity_80_flag</vt:lpstr>
      <vt:lpstr>List06_date_ip</vt:lpstr>
      <vt:lpstr>List06_date_r_ip</vt:lpstr>
      <vt:lpstr>List06_flag_year</vt:lpstr>
      <vt:lpstr>List06_main_column</vt:lpstr>
      <vt:lpstr>List06_objective_of_IPR</vt:lpstr>
      <vt:lpstr>mo_List01</vt:lpstr>
      <vt:lpstr>mr_List01</vt:lpstr>
      <vt:lpstr>nalog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pDel_List02_5</vt:lpstr>
      <vt:lpstr>pDel_List06_1</vt:lpstr>
      <vt:lpstr>pDel_List06_2</vt:lpstr>
      <vt:lpstr>pDel_List06_3</vt:lpstr>
      <vt:lpstr>pDel_List06_4</vt:lpstr>
      <vt:lpstr>pIns_Comm</vt:lpstr>
      <vt:lpstr>pIns_List01_1</vt:lpstr>
      <vt:lpstr>pIns_List02_1</vt:lpstr>
      <vt:lpstr>pIns_List02_5</vt:lpstr>
      <vt:lpstr>pIns_List06_1</vt:lpstr>
      <vt:lpstr>pIns_List06_2</vt:lpstr>
      <vt:lpstr>pIns_List06_3</vt:lpstr>
      <vt:lpstr>pVDel_List06_1</vt:lpstr>
      <vt:lpstr>pVIns_List06_1</vt:lpstr>
      <vt:lpstr>region_name</vt:lpstr>
      <vt:lpstr>RegulatoryPeriod</vt:lpstr>
      <vt:lpstr>revenue_from_activity_80_flag</vt:lpstr>
      <vt:lpstr>strPublication</vt:lpstr>
      <vt:lpstr>TECH_ORG_ID</vt:lpstr>
      <vt:lpstr>vdet</vt:lpstr>
      <vt:lpstr>Vet_List06_1</vt:lpstr>
      <vt:lpstr>Инвестиции!Заголовки_для_печати</vt:lpstr>
      <vt:lpstr>'Показатели (факт)'!Заголовки_для_печати</vt:lpstr>
      <vt:lpstr>'Список МО'!Заголовки_для_печати</vt:lpstr>
      <vt:lpstr>Инвестиции!Область_печати</vt:lpstr>
      <vt:lpstr>'Показатели (факт)'!Область_печати</vt:lpstr>
      <vt:lpstr>'Потр. характеристики'!Область_печати</vt:lpstr>
    </vt:vector>
  </TitlesOfParts>
  <Company>ГУП СК "СТаврополькрайводоканал"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Викторовна Качурина</dc:creator>
  <cp:lastModifiedBy>Валентина Викторовна Качурина</cp:lastModifiedBy>
  <dcterms:created xsi:type="dcterms:W3CDTF">2016-04-28T05:58:38Z</dcterms:created>
  <dcterms:modified xsi:type="dcterms:W3CDTF">2016-04-28T05:59:03Z</dcterms:modified>
</cp:coreProperties>
</file>